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showInkAnnotation="0" autoCompressPictures="0"/>
  <bookViews>
    <workbookView xWindow="0" yWindow="456" windowWidth="15576" windowHeight="8856" tabRatio="889" activeTab="1"/>
  </bookViews>
  <sheets>
    <sheet name="Penjelasan" sheetId="20" r:id="rId1"/>
    <sheet name="Skor" sheetId="19" r:id="rId2"/>
    <sheet name="Bab 1" sheetId="18" r:id="rId3"/>
    <sheet name="Bab 2" sheetId="21" r:id="rId4"/>
    <sheet name="Bab 3" sheetId="23" r:id="rId5"/>
    <sheet name="Bab 4" sheetId="24" r:id="rId6"/>
    <sheet name="Bab 5 KKL AL" sheetId="29" r:id="rId7"/>
    <sheet name="Bab 5 KKL Sampah" sheetId="30" r:id="rId8"/>
    <sheet name="Bab 5 KKL Drainase" sheetId="31" r:id="rId9"/>
    <sheet name="Bab 6" sheetId="25" r:id="rId10"/>
    <sheet name="Bab 7" sheetId="27" r:id="rId11"/>
    <sheet name="Lampiran" sheetId="26" r:id="rId12"/>
  </sheets>
  <externalReferences>
    <externalReference r:id="rId13"/>
  </externalReferences>
  <definedNames>
    <definedName name="OLE_LINK1_2">[1]Komunikasi!$B$6</definedName>
    <definedName name="_xlnm.Print_Area" localSheetId="2">'Bab 1'!$A$1:$C$9</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19" l="1"/>
  <c r="E14" i="19"/>
  <c r="E11" i="19"/>
  <c r="E10" i="19"/>
  <c r="F13" i="26"/>
  <c r="B2" i="26"/>
  <c r="F22" i="26"/>
  <c r="F30" i="26"/>
  <c r="F43" i="26"/>
  <c r="F56" i="26"/>
  <c r="C35" i="21"/>
  <c r="D35" i="21"/>
  <c r="E35" i="21"/>
  <c r="F35" i="21"/>
  <c r="C50" i="21"/>
  <c r="D50" i="21"/>
  <c r="E50" i="21"/>
  <c r="F50" i="21"/>
  <c r="B2" i="21"/>
  <c r="C36" i="31"/>
  <c r="D36" i="31"/>
  <c r="E36" i="31"/>
  <c r="F36" i="31"/>
  <c r="B2" i="31"/>
  <c r="C36" i="30"/>
  <c r="D36" i="30"/>
  <c r="E36" i="30"/>
  <c r="F36" i="30"/>
  <c r="B2" i="30"/>
  <c r="C36" i="29"/>
  <c r="D36" i="29"/>
  <c r="E36" i="29"/>
  <c r="F36" i="29"/>
  <c r="B2" i="29"/>
  <c r="C33" i="23"/>
  <c r="D33" i="23"/>
  <c r="E33" i="23"/>
  <c r="F33" i="23"/>
  <c r="C21" i="23"/>
  <c r="D17" i="25"/>
  <c r="E17" i="25"/>
  <c r="F17" i="25"/>
  <c r="C17" i="25"/>
  <c r="B2" i="25"/>
  <c r="D13" i="19"/>
  <c r="D21" i="23"/>
  <c r="E21" i="23"/>
  <c r="F21" i="23"/>
  <c r="D9" i="19"/>
  <c r="D12" i="18"/>
  <c r="E12" i="18"/>
  <c r="F12" i="18"/>
  <c r="C12" i="18"/>
  <c r="E13" i="26"/>
  <c r="D13" i="26"/>
  <c r="C13" i="26"/>
  <c r="F10" i="24"/>
  <c r="C10" i="24"/>
  <c r="D10" i="24"/>
  <c r="E10" i="24"/>
  <c r="B2" i="24"/>
  <c r="D11" i="19"/>
  <c r="F11" i="27"/>
  <c r="C11" i="27"/>
  <c r="D11" i="27"/>
  <c r="E11" i="27"/>
  <c r="B2" i="27"/>
  <c r="D14" i="19"/>
  <c r="C22" i="26"/>
  <c r="D22" i="26"/>
  <c r="E22" i="26"/>
  <c r="C30" i="26"/>
  <c r="D30" i="26"/>
  <c r="E30" i="26"/>
  <c r="C43" i="26"/>
  <c r="D43" i="26"/>
  <c r="E43" i="26"/>
  <c r="C56" i="26"/>
  <c r="D56" i="26"/>
  <c r="E56" i="26"/>
  <c r="D15" i="19"/>
  <c r="E13" i="19"/>
  <c r="E9" i="19"/>
  <c r="D12" i="19"/>
  <c r="E12" i="19"/>
  <c r="B2" i="23"/>
  <c r="D10" i="19"/>
  <c r="B2" i="18"/>
  <c r="D8" i="19"/>
  <c r="D16" i="19"/>
  <c r="E16" i="19"/>
  <c r="E8" i="19"/>
</calcChain>
</file>

<file path=xl/sharedStrings.xml><?xml version="1.0" encoding="utf-8"?>
<sst xmlns="http://schemas.openxmlformats.org/spreadsheetml/2006/main" count="358" uniqueCount="220">
  <si>
    <t xml:space="preserve">Skor total dihasilkan dengan penjumlahan keseluruhan skor. Skor total dikonversi dengan skala A - D. Skor A adalah jika skor total diatas 89. Skor B adalah jika skor total diantara 80 - 89. Skor C adalah jika skor total diantara 70 - 79. Skor D adalah jika skor total dibawah 70. Nilai tingkat kualitas diterima adalah diatas 89 dengan skala A. </t>
    <phoneticPr fontId="5" type="noConversion"/>
  </si>
  <si>
    <t>Instrumen</t>
    <phoneticPr fontId="5" type="noConversion"/>
  </si>
  <si>
    <t>Instrumen Profil Sanitasi</t>
    <phoneticPr fontId="5" type="noConversion"/>
  </si>
  <si>
    <t>Ringkasan Eksekutif</t>
    <phoneticPr fontId="5" type="noConversion"/>
  </si>
  <si>
    <t>Ringkasan eksekutif kajian peran serta swasta dalam penyedia layanan sanitasi</t>
    <phoneticPr fontId="5" type="noConversion"/>
  </si>
  <si>
    <t>Ringkasan eksekutif kajian kelembagaan dan kebijakan</t>
    <phoneticPr fontId="5" type="noConversion"/>
  </si>
  <si>
    <t>Ringkasan eksekutif kajian komunikasi dan media</t>
    <phoneticPr fontId="5" type="noConversion"/>
  </si>
  <si>
    <t>Ringkasan eksekutif kajian peran serta masyarakat</t>
    <phoneticPr fontId="5" type="noConversion"/>
  </si>
  <si>
    <t>Lampiran</t>
    <phoneticPr fontId="5" type="noConversion"/>
  </si>
  <si>
    <t>Hasil analisis SWOT</t>
    <phoneticPr fontId="5" type="noConversion"/>
  </si>
  <si>
    <t>Daftar perusahaan penyelenggara CSR yang potensial</t>
    <phoneticPr fontId="5" type="noConversion"/>
  </si>
  <si>
    <t>Kesiapan implementasi</t>
    <phoneticPr fontId="5" type="noConversion"/>
  </si>
  <si>
    <t>Rencana kerja tahunan</t>
    <phoneticPr fontId="5" type="noConversion"/>
  </si>
  <si>
    <r>
      <t xml:space="preserve">Lakukan penilaian saat proses penyusunan per bab berlangsung ataupun saat proses penyusunan per bab selesai. Hindari penilaian di akhir atau saat SSK sudah memasuki fase final. </t>
    </r>
    <r>
      <rPr>
        <b/>
        <sz val="10"/>
        <rFont val="Arial"/>
        <family val="2"/>
      </rPr>
      <t>Pokja kab,.kota, dibantu fasilitator, melakukan penilaian mandiri sebelum unggah file ke dalam ppsp.nawasis.info.</t>
    </r>
    <phoneticPr fontId="5" type="noConversion"/>
  </si>
  <si>
    <t>Penilaian berskala dilakukan dengan membagi jumlah sel terisi dengan jumlah sel pada tabel template untuk kemudian dikalikan dengan skala tertinggi yaitu 4. Contoh: jika sebuah tabel memintakan isian 5 kolom dimana pokja memberikan 1 baris isian, maka jumlah sel isian adalah 5. Jika 5 sel untuk tabel tersebut terisi lengkap, maka skala yang diberikan adalah 4. Jika hanya 4 kolom terisi, maka perhitungan skala adalah sbb. 4/5*4= 3.2 ≈ 3. Jika hanya 3 kolom terisi, maka skala yang diberikan adalah 3/5*4=2.4 ≈ 2.</t>
    <phoneticPr fontId="5" type="noConversion"/>
  </si>
  <si>
    <t>Nama Anggota Tim Teknis</t>
    <phoneticPr fontId="5" type="noConversion"/>
  </si>
  <si>
    <t>Nilai</t>
    <phoneticPr fontId="5" type="noConversion"/>
  </si>
  <si>
    <t>Tabulasi Skor Form Kontrol Kualitas Dokumen SSK</t>
    <phoneticPr fontId="5" type="noConversion"/>
  </si>
  <si>
    <t>Form Kontrol Kualitas Bab 4 SSK</t>
    <phoneticPr fontId="5" type="noConversion"/>
  </si>
  <si>
    <t>Nama Fasilitator Pendamping</t>
    <phoneticPr fontId="5" type="noConversion"/>
  </si>
  <si>
    <t>(-)</t>
    <phoneticPr fontId="5" type="noConversion"/>
  </si>
  <si>
    <t>Nilai</t>
    <phoneticPr fontId="5" type="noConversion"/>
  </si>
  <si>
    <t>Petunjuk Penilaian Bab Per Bab:</t>
    <phoneticPr fontId="5" type="noConversion"/>
  </si>
  <si>
    <t xml:space="preserve">Lembar skor berisikan informasi bobot dan skor untuk setiap bab. Skor dihasilkan secara otomatis setelah penilai melakukan penilaian pada lembar Bab. </t>
    <phoneticPr fontId="5" type="noConversion"/>
  </si>
  <si>
    <t xml:space="preserve">Penilaian peta dilakukan sebagai berikut: </t>
    <phoneticPr fontId="5" type="noConversion"/>
  </si>
  <si>
    <t>No</t>
    <phoneticPr fontId="5" type="noConversion"/>
  </si>
  <si>
    <t>Bab</t>
    <phoneticPr fontId="5" type="noConversion"/>
  </si>
  <si>
    <t>Bobot</t>
    <phoneticPr fontId="5" type="noConversion"/>
  </si>
  <si>
    <t>Penilaian sama berlaku untuk penilaian diagram.</t>
    <phoneticPr fontId="5" type="noConversion"/>
  </si>
  <si>
    <t>Nilai</t>
    <phoneticPr fontId="5" type="noConversion"/>
  </si>
  <si>
    <t>Penjelasan</t>
    <phoneticPr fontId="5" type="noConversion"/>
  </si>
  <si>
    <t>Matrik Nilai Produk SSK</t>
    <phoneticPr fontId="5" type="noConversion"/>
  </si>
  <si>
    <t>Form Kontrol Kualitas Bab 3 SSK</t>
    <phoneticPr fontId="5" type="noConversion"/>
  </si>
  <si>
    <t>Form Kontrol Kualitas Dokumen Strategi Sanitasi Kab./Kota (SSK)</t>
    <phoneticPr fontId="5" type="noConversion"/>
  </si>
  <si>
    <t>Nilai 4, jika peta berukuran A3, kualitas cetak jelas dan isi sesuai dengan permintaan/arahan panduan, memliki legenda jelas.</t>
    <phoneticPr fontId="5" type="noConversion"/>
  </si>
  <si>
    <t>Nilai 3, jika peta berukuran A3, kualitas cetak dan isi peta perlu penyesuaian.</t>
    <phoneticPr fontId="5" type="noConversion"/>
  </si>
  <si>
    <t>Nilai 2, jika peta tidak berukuran A3, kualitas cetak dan isi peta perlu penyesuaian.</t>
    <phoneticPr fontId="5" type="noConversion"/>
  </si>
  <si>
    <t>Nilai 1, jika peta tidak berukuran A3 dan tidak sesuai</t>
    <phoneticPr fontId="5" type="noConversion"/>
  </si>
  <si>
    <t>Metode dan jenis data yang digunakan dalam penyusunan SSK, proses penulisan/dokumentasi SSK, dan proses penyepakatannya terpaparkan</t>
  </si>
  <si>
    <t>Form kontrol kualitas ini digunakan untuk menilai kesesuaian dokumen SSK dengan pedoman penyusunan.</t>
    <phoneticPr fontId="5" type="noConversion"/>
  </si>
  <si>
    <t>Acuan yang digunakan adalah template tabel dan contoh peta/gambar pada pedoman penyusunan Strategi Sanitasi  Kab./Kota.</t>
    <phoneticPr fontId="5" type="noConversion"/>
  </si>
  <si>
    <t>Tim Penilai</t>
    <phoneticPr fontId="5" type="noConversion"/>
  </si>
  <si>
    <t>Acceptable Quality Level: A</t>
    <phoneticPr fontId="5" type="noConversion"/>
  </si>
  <si>
    <t>Skor:</t>
    <phoneticPr fontId="5" type="noConversion"/>
  </si>
  <si>
    <t>AQL</t>
    <phoneticPr fontId="5" type="noConversion"/>
  </si>
  <si>
    <t>Skor</t>
    <phoneticPr fontId="5" type="noConversion"/>
  </si>
  <si>
    <t>Catatan Penilai</t>
    <phoneticPr fontId="5" type="noConversion"/>
  </si>
  <si>
    <t>:</t>
    <phoneticPr fontId="5" type="noConversion"/>
  </si>
  <si>
    <t>(+)</t>
    <phoneticPr fontId="5" type="noConversion"/>
  </si>
  <si>
    <t>Catatan Penilai</t>
    <phoneticPr fontId="5" type="noConversion"/>
  </si>
  <si>
    <t>Form Kontrol Kualitas Bab 2 SSK</t>
    <phoneticPr fontId="5" type="noConversion"/>
  </si>
  <si>
    <t>Form Kontrol Kualitas Bab 1 SSK</t>
    <phoneticPr fontId="5" type="noConversion"/>
  </si>
  <si>
    <t xml:space="preserve">Jika sebuah tabel memintakan isian 5 kolom dimana pokja memberikan 3 baris isian, maka jumlah sel isian pada tabel tersebut adalah 5*3=15. Jika hanya 10 sel terisi, maka perhitungan skala adalah sbb. 10/15*4=2.7 ≈ 3. </t>
    <phoneticPr fontId="5" type="noConversion"/>
  </si>
  <si>
    <t>Keterangan:</t>
    <phoneticPr fontId="5" type="noConversion"/>
  </si>
  <si>
    <t>Skor:</t>
    <phoneticPr fontId="5" type="noConversion"/>
  </si>
  <si>
    <t>Skor:</t>
    <phoneticPr fontId="5" type="noConversion"/>
  </si>
  <si>
    <t>Skor Total</t>
    <phoneticPr fontId="5" type="noConversion"/>
  </si>
  <si>
    <t>Tabel</t>
  </si>
  <si>
    <t>Form Kontrol Kualitas Lampiran SSK</t>
    <phoneticPr fontId="5" type="noConversion"/>
  </si>
  <si>
    <t>Lampiran</t>
    <phoneticPr fontId="5" type="noConversion"/>
  </si>
  <si>
    <t>Tabel perkiraan besaran pendanaan sanitasi ke depan</t>
    <phoneticPr fontId="5" type="noConversion"/>
  </si>
  <si>
    <t>Tabel perkiraan besaran pendanaan APBD kab./kota untuk kebutuhan operasional dan pemeliharaan ases sanitasi terbangun hingga tahun …</t>
    <phoneticPr fontId="5" type="noConversion"/>
  </si>
  <si>
    <t>Tabel perkiraan kemampuan APBD kabupaten/kota dalam mendanai program/kegiatan SSK</t>
    <phoneticPr fontId="5" type="noConversion"/>
  </si>
  <si>
    <t>Strategi pengembangan sanitasi air limbah domestik terpapar dan menjelaskan kaitan dengan pencapaian sasaran dan tujuan</t>
    <phoneticPr fontId="5" type="noConversion"/>
  </si>
  <si>
    <t>Tabel perhitungan pertumbuhan pendanaan sanitasi oleh APBD kab./kota tahun 20…-20…</t>
    <phoneticPr fontId="5" type="noConversion"/>
  </si>
  <si>
    <t>Tabel belanja sanitasi perkapita kab./kota … tahun 20…-20…</t>
    <phoneticPr fontId="5" type="noConversion"/>
  </si>
  <si>
    <t>Tabel realisasi dan potensi retribusi sanitasi per kapita</t>
    <phoneticPr fontId="5" type="noConversion"/>
  </si>
  <si>
    <t>Tabel peta perekonomian kab./kota … tahun 20…-20...</t>
    <phoneticPr fontId="5" type="noConversion"/>
  </si>
  <si>
    <t>Tabel</t>
    <phoneticPr fontId="5" type="noConversion"/>
  </si>
  <si>
    <t>Tabel</t>
    <phoneticPr fontId="5" type="noConversion"/>
  </si>
  <si>
    <t>Tabel</t>
    <phoneticPr fontId="5" type="noConversion"/>
  </si>
  <si>
    <t>Gambar</t>
    <phoneticPr fontId="5" type="noConversion"/>
  </si>
  <si>
    <t>Strategi</t>
    <phoneticPr fontId="5" type="noConversion"/>
  </si>
  <si>
    <t>No</t>
  </si>
  <si>
    <t>Peta</t>
    <phoneticPr fontId="5" type="noConversion"/>
  </si>
  <si>
    <t>Bab 1</t>
    <phoneticPr fontId="5" type="noConversion"/>
  </si>
  <si>
    <t>Bab 2</t>
    <phoneticPr fontId="5" type="noConversion"/>
  </si>
  <si>
    <t>Bab 3</t>
    <phoneticPr fontId="5" type="noConversion"/>
  </si>
  <si>
    <t>Bab 4</t>
    <phoneticPr fontId="5" type="noConversion"/>
  </si>
  <si>
    <t>Bab 5</t>
    <phoneticPr fontId="5" type="noConversion"/>
  </si>
  <si>
    <t>Bab 6</t>
    <phoneticPr fontId="5" type="noConversion"/>
  </si>
  <si>
    <t>Strategi pengembangan sanitasi persampahan terpapar dan menjelaskan kaitan dengan pencapaian sasaran dan tujuan</t>
    <phoneticPr fontId="5" type="noConversion"/>
  </si>
  <si>
    <t>Strategi pengembangan sanitasi drainase perkotaan terpapar dan menjelaskan kaitan dengan pencapaian sasaran dan tujuan</t>
    <phoneticPr fontId="5" type="noConversion"/>
  </si>
  <si>
    <t>Tabel pelaporan monev implementasi SSK</t>
    <phoneticPr fontId="5" type="noConversion"/>
  </si>
  <si>
    <t>Latar belakang menjelaskan peran SSK dalam pembangunan sanitasi di kab./kota</t>
  </si>
  <si>
    <t>Peta cakupan akses dan sistem layanan air limbah domestik (per kecamatan)</t>
  </si>
  <si>
    <t>Ringkasan eksekutif kajian sanitasi sekolah</t>
  </si>
  <si>
    <t>Tabel rekapitulasi realisasi APBD kabupaten/kota… tahun 20..-20..</t>
  </si>
  <si>
    <t>Tabel perhitungan pertumbuhan pendanaan APBD kab./kota untuk sanitasi</t>
  </si>
  <si>
    <t>Terdapat narasi yang menjelaskan tabel-tabel tersebut di atas</t>
  </si>
  <si>
    <t>Tabel perhitungan pertumbuhan pendanaan APBD kab./kota untuk operasional/pemeliharaan dan investasi sanitasi</t>
  </si>
  <si>
    <t>Tabel rekapitulasi indikasi kebutuhan biaya pengembangan sanitasi untuk 5 tahun
Catatan:
Perkiraan APBD Murni dan Komitmen pendanaan sanitasi berasal dari Tabel Perkiraan Besaran Sanitasi Ke Depan</t>
  </si>
  <si>
    <t>Tabel rekapitulasi indikasi kebutuhan biaya pengembangan sanitasi untuk 5 tahun per sumber anggaran
Catatan:
Data diperoleh dari rekapitulasi lampiran 3 (hasil pembahasan program, kegiatan dan indikasi pendanaan per sumber pendanaan)</t>
  </si>
  <si>
    <t>Tabel rekapitulasi dengan sumber pendanaan APBD kab./kota
Catatan:
Data diperoleh dari lampiran 3 (hasil pembahasan program, kegiatan dan indikasi pendanaan sumber pendanaan APBD kab/kota)</t>
  </si>
  <si>
    <t>Tabel rekapitulasi dengan sumber pendanaan DAK
Catatan:
Data diperoleh dari lampiran 3 (hasil pembahasan program, kegiatan dan indikasi pendanaan sumber pendanaan DAK)</t>
  </si>
  <si>
    <t>Tabel Infrastruktur dan Akses</t>
  </si>
  <si>
    <t>Tabel Jadwal Monitoring dan Evaluasi Kabupaten/Kota</t>
  </si>
  <si>
    <t>Tabel rekapitulasi pendanaan sanitasi partisipasi masyarakat
Catatan:
Data diperoleh dari lampiran 3 (hasil pembahasan program, kegiatan dan indikasi pendanaan sumber pendanaan Partisipasi Masyarakat)</t>
  </si>
  <si>
    <t>Bab 7</t>
  </si>
  <si>
    <t>No.</t>
  </si>
  <si>
    <t>Pertanyaan untuk Bab 1</t>
  </si>
  <si>
    <t>Catatan Penilai</t>
  </si>
  <si>
    <t>Latar belakang menjelaskan kaitan antara pemutahiran SSK dengan SSK sebelumnya</t>
  </si>
  <si>
    <r>
      <t xml:space="preserve">Dasar hukum (nasional, provinsi, daerah) yang menjadi dasar dalam penyusunan SSK dan pemutakhiran
</t>
    </r>
    <r>
      <rPr>
        <b/>
        <sz val="10"/>
        <color theme="3" tint="-0.249977111117893"/>
        <rFont val="Arial"/>
        <family val="2"/>
      </rPr>
      <t>Cek:
a. Peraturan Nasional : RPJMN, Peraturan ttg air limbah, persampahan, drainase
b. Peraturan Daerah : RPJMD, Renstra, RTRW, dan Perda terkait air limbah, sampah, drainase
c. Masa berlaku peraturan daerah dan nasional</t>
    </r>
  </si>
  <si>
    <t>Nilai</t>
  </si>
  <si>
    <t>(-)</t>
  </si>
  <si>
    <t>(+)</t>
  </si>
  <si>
    <r>
      <t xml:space="preserve">Latar belakang menjelaskan posisi, fungsi, maupun peran SSK diantara dokumen perencanaan lain yang telah ada, yaitu: RPJPD, RPJMD, Renstra, dan RTRW terpaparkan
</t>
    </r>
    <r>
      <rPr>
        <b/>
        <sz val="10"/>
        <color theme="3" tint="-0.249977111117893"/>
        <rFont val="Arial"/>
        <family val="2"/>
      </rPr>
      <t>Cek: 
- target UA dalam RPJMN menjadi acuan
- masa berlaku dokumen perencanaan daerah</t>
    </r>
  </si>
  <si>
    <t>Tabel nama dan luas wilayah per-kecamatan dan jumlah kelurahan</t>
  </si>
  <si>
    <t>Tabel jumlah penduduk dan kepala keluarga saat ini dan proyeksinya untuk 5 tahun</t>
  </si>
  <si>
    <t>Tabel kemajuan pelaksanaan SSK untuk air limbah domestik</t>
  </si>
  <si>
    <t>Tabel kemajuan pelaksanaan SSK untuk persampahan</t>
  </si>
  <si>
    <t>Tabel kemajuan pelaksanaan SSK untuk drainase perkotaan</t>
  </si>
  <si>
    <t>Diagram sistem sanitasi pengelolaan air limbah domestik</t>
  </si>
  <si>
    <t>Tabel cakupan layanan air limbah domestik saat ini di kabupaten/kota untuk klasifikasi wilayah perkotaan</t>
  </si>
  <si>
    <t>Tabel cakupan layanan air limbah domestik saat ini di kabupaten/kota untuk klasifikasi wilayah perdesaan</t>
  </si>
  <si>
    <t>Tabel kondisi sarana dan prasarana pengelolaan air limbah domestik</t>
  </si>
  <si>
    <t>Diagram sistem sanitasi pengelolaan persampahan</t>
  </si>
  <si>
    <t>Tabel penanganan sampah untuk wilayah perkotaan</t>
  </si>
  <si>
    <t>Tabel penanganan sampah untuk wilayah perdesaan</t>
  </si>
  <si>
    <t>Tabel kondisi sarana dan prasarana persampahan</t>
  </si>
  <si>
    <t xml:space="preserve">Tabel lokasi genangan </t>
  </si>
  <si>
    <t>Tabel kondisi sarana dan prasarana drainase perkotaan di kabupaten/kota</t>
  </si>
  <si>
    <t>Tabel area beresiko sanitasi air limbah domestik</t>
  </si>
  <si>
    <t>Tabel area beresiko sanitasi persampahan</t>
  </si>
  <si>
    <t>Tabel area beresiko sanitasi drainase perkotaan</t>
  </si>
  <si>
    <t>Terdapat narasi yang menjelaskan tabel-tabel tersebut diatas</t>
  </si>
  <si>
    <t>Peta</t>
  </si>
  <si>
    <t>Peta rencana pola ruang kabupaten/kota</t>
  </si>
  <si>
    <t xml:space="preserve">Peta cakupan akses dan sistem layanan persampahan </t>
  </si>
  <si>
    <t>Peta lokasi genangan</t>
  </si>
  <si>
    <t>Peta area beresiko air limbah domestik</t>
  </si>
  <si>
    <t>Peta area beresiko persampahan</t>
  </si>
  <si>
    <t>Peta area beresiko drainase perkotaan</t>
  </si>
  <si>
    <t>Terdapat narasi yang menjelaskan peta-peta tersebut diatas</t>
  </si>
  <si>
    <t>Terdapat narasi yang menjelaskan peta-peta tersebut di atas</t>
  </si>
  <si>
    <t>Tabel tahapan pengembangan persampahan kabupaten/kota yang telah menjelaskan tahapan pengembangan sistem dan zona sanitasi</t>
  </si>
  <si>
    <t>Tabel tahapan pengembangan drainase kabupaten/kota yang telah menjelaskan tahapan pengembangan sistem dan zona sanitasi</t>
  </si>
  <si>
    <t>Kerangka Kerja Logis Air Limbah</t>
  </si>
  <si>
    <t>Pertanyaan untuk Permasalahan Mendesak</t>
  </si>
  <si>
    <t>Permasalahan mendesak merupakan persoalan pokok dan mendasar baik teknis maupun non teknis</t>
  </si>
  <si>
    <t xml:space="preserve">Permasalahan mendesak sesuai dengan sub bab 2.4 </t>
  </si>
  <si>
    <t>Permasalahan mendesak merupakan kelemahan/ancaman yang diperoleh dari analisis SWOT</t>
  </si>
  <si>
    <t>Pertanyaan untuk Isu-isu Strategis</t>
  </si>
  <si>
    <t>Isu strategis mencerminkan efek penyelesaian paling besar terhadap pencapaian tujuan</t>
  </si>
  <si>
    <t>Isu strategis merupakan kekuatan dan peluang yang diperoleh dari analisis SWOT</t>
  </si>
  <si>
    <t>Pertanyaan untuk Pernyataan Tujuan</t>
  </si>
  <si>
    <t>Pernyataan tujuan mencerminkan hal-hal yang perlu dilakukan untuk mencapai visi, melaksanakan misi dan mengatasi permasalahan mendesak</t>
  </si>
  <si>
    <t>Pernyataan tujuan memperhatikan dan menyesuaikan dengan kebijakan pemerintah terkait pembangunan sanitasi</t>
  </si>
  <si>
    <t>Pertanyaan untuk Pernyataan Sasaran</t>
  </si>
  <si>
    <t>Pernyataan sasaran mencerminkan hasil yang diharapkan dari suatu tujuan</t>
  </si>
  <si>
    <t>Pernyataan sasaran pembangunan sanitasi dan indikatornya spesifik</t>
  </si>
  <si>
    <t>Pernyataan sasaran pembangunan sanitasi dan indikatornya terukur</t>
  </si>
  <si>
    <t>Pernyataan sasaran pembangunan sanitasi dan indikatornya terjangkau/dapat dicapai oleh kab./kota</t>
  </si>
  <si>
    <t>Pernyataan sasaran pembangunan sanitasi dan indikatornya relevan</t>
  </si>
  <si>
    <t>Pernyataan sasaran pembangunan sanitasi dan indikatornya dalam kerangka waktu yang jelas</t>
  </si>
  <si>
    <t>Kondisi dasar terpaparkan dalam pernyataan sasaran</t>
  </si>
  <si>
    <t>Pernyataan sasaran memperhatikan dan menyesuaikan dengan kebijakan pemerintah terkait pembangunan sanitasi</t>
  </si>
  <si>
    <t>Pertanyaan untuk Pernyataan Strategi</t>
  </si>
  <si>
    <t>Pernyataan strategi menjawab permasalahan mendesak dan isu strategis dalam rangka pencapaian tujuan dan sasaran yang telah ditetapkan</t>
  </si>
  <si>
    <t>Pernyataan strategi merupakan rumusan yang telah disepakati berdasarkan hasil analisa SWOT</t>
  </si>
  <si>
    <t>Pertanyaan untuk Indikasi Program</t>
  </si>
  <si>
    <t xml:space="preserve">Indikasi program mencerminkan upaya untuk melaksanakan strategi yang telah diselaraskan terhadap sumber pendanaan </t>
  </si>
  <si>
    <t>Pertanyaan untuk Indikasi Kegiatan</t>
  </si>
  <si>
    <t>Indikasi kegiatan telah sesuai dengan rencana program yang telah dirumuskan</t>
  </si>
  <si>
    <t>Indikasi kegiatan mengikuti kaidah SIDLACOM</t>
  </si>
  <si>
    <t>Kegiatan fisik didukung oleh kegiatan non-fisik (STBM/lainnya) dan kelembagaan</t>
  </si>
  <si>
    <t>Terdapat narasi yang menjelaskan tabel KKL Air Limbah</t>
  </si>
  <si>
    <t>No</t>
    <phoneticPr fontId="6" type="noConversion"/>
  </si>
  <si>
    <t>Kerangka Kerja Logis Persampahan</t>
  </si>
  <si>
    <t>Nilai</t>
    <phoneticPr fontId="6" type="noConversion"/>
  </si>
  <si>
    <t>Catatan Penilai</t>
    <phoneticPr fontId="6" type="noConversion"/>
  </si>
  <si>
    <t>(-)</t>
    <phoneticPr fontId="6" type="noConversion"/>
  </si>
  <si>
    <t>(+)</t>
    <phoneticPr fontId="6" type="noConversion"/>
  </si>
  <si>
    <t>Pertanyaan untuk Pernyataan Sasaran</t>
    <phoneticPr fontId="6" type="noConversion"/>
  </si>
  <si>
    <t>Pernyataan sasaran pembangunan sanitasi dan indikatornya spesifik</t>
    <phoneticPr fontId="6" type="noConversion"/>
  </si>
  <si>
    <t>Pernyataan sasaran pembangunan sanitasi dan indikatornya terukur</t>
    <phoneticPr fontId="6" type="noConversion"/>
  </si>
  <si>
    <t>Pernyataan sasaran pembangunan sanitasi dan indikatornya terjangkau/dapat dicapai oleh kab./kota</t>
    <phoneticPr fontId="6" type="noConversion"/>
  </si>
  <si>
    <t>Pernyataan sasaran pembangunan sanitasi dan indikatornya relevan</t>
    <phoneticPr fontId="6" type="noConversion"/>
  </si>
  <si>
    <t>Pernyataan sasaran pembangunan sanitasi dan indikatornya dalam kerangka waktu yang jelas</t>
    <phoneticPr fontId="6" type="noConversion"/>
  </si>
  <si>
    <t>Pertanyaan untuk Pernyataan Strategi</t>
    <phoneticPr fontId="6" type="noConversion"/>
  </si>
  <si>
    <t>Terdapat narasi yang menjelaskan tabel KKL persampahan</t>
  </si>
  <si>
    <t>Form Kontrol Kualitas Bab 5 SSK</t>
  </si>
  <si>
    <t>Kerangka Kerja Logis Drainase</t>
  </si>
  <si>
    <t>Terdapat narasi yang menjelaskan tabel KKL drainase</t>
  </si>
  <si>
    <t>Tabel rekapitulasi pendanaan sanitasi partisipasi swasta/CSR
Catatan:
Data diperoleh dari lampiran 3 (hasil pembahasan program, kegiatan dan indikasi pendanaan sumber pendanaan Partisipasi Swasta/CSR)</t>
  </si>
  <si>
    <t>Tabel rekapitulasi dengan sumber pendanaan APBN
Catatan:
Data diperoleh dari lampiran 3 (hasil pembahasan program, kegiatan dan indikasi pendanaan sumber pendanaan APBN)</t>
  </si>
  <si>
    <t>Tabel rekapitulasi dengan sumber pendanaan APBD provinsi
Catatan:
Data diperoleh dari lampiran 3 (hasil pembahasan program, kegiatan dan indikasi pendanaan sumber pendanaan APBD provinsi)</t>
  </si>
  <si>
    <t>Form Kontrol Kualitas Bab 6 SSK</t>
  </si>
  <si>
    <t>Form Kontrol Kualitas Bab 7 SSK</t>
  </si>
  <si>
    <r>
      <t xml:space="preserve">Tabel capaian strategis
</t>
    </r>
    <r>
      <rPr>
        <b/>
        <sz val="10"/>
        <color theme="3" tint="-0.249977111117893"/>
        <rFont val="Arial"/>
        <family val="2"/>
      </rPr>
      <t>Catatan:
Pokja Provinsi menilai capaian strategis berdasarkan Nawasis (menu investasi yang sudah diisi oleh kabupaten/kota)</t>
    </r>
  </si>
  <si>
    <t>Peta wilayah kajian SSK menggunakan peta dasar dari peta tata guna lahan RTRW dengan menunjukkan batas administrasi sampai dengan wilayah kelurahan/desa</t>
  </si>
  <si>
    <t>Peta rencana struktur ruang kabupaten/kota menunjukkan wilayah permukiman saat ini dan yang akan datang dan wilayah perdagangan dan jasa saat ini dan mendatang</t>
  </si>
  <si>
    <t>Diagram saluran drainase telah menunjukkan jaringan perpipaan primer dan sekunder pada kabupaten/kota</t>
  </si>
  <si>
    <t xml:space="preserve">Penilaian berskala meminta nilai 1 - 4 sesuai dengan penjelasan nomor 3 - 4 dibawah. </t>
  </si>
  <si>
    <t>Selain lembar Penjelasan dan Skor, form ini juga memiliki lembar penilaian bab per bab yaitu Bab 1, Bab 2, Bab 3, Bab 4, Bab 5, Bab 6, Bab 7, dan Lampiran</t>
  </si>
  <si>
    <t xml:space="preserve">Penilaian dilakukan dengan menuliskan angka 1 (satu) pada sel kolom nilai berwarna kuning sesuai dengan nilai kolom yang diberikan. </t>
  </si>
  <si>
    <t>Tabel rekapitulasi realisasi belanja sanitasi OPD kabupaten/kota … tahun 20…-20…</t>
  </si>
  <si>
    <t>Diagram Shit Flow Diagram (SFD)</t>
  </si>
  <si>
    <t>Tabel Rekapitulasi Shit Flow Diagram (SFD)</t>
  </si>
  <si>
    <t>Tabel permasalahan mendesak air limbah domestik</t>
  </si>
  <si>
    <t>Tabel permasalahan mendesak persampahan</t>
  </si>
  <si>
    <t>Tabel permasalahan mendesak drainase perkotaan</t>
  </si>
  <si>
    <t>Tabel tingkat pertumbuhan penduduk dan kepadatan saat ini dan proyeksinya untuk 5 tahun</t>
  </si>
  <si>
    <t>Tabel Antisipasi funding gap
Catatan:
Data diperoleh dari lampiran 3 (hasil pembahasan program, kegiatan dan indikasi biaya yang belum memiliki sumber pendanaan)</t>
  </si>
  <si>
    <t>Tabel jumlah penduduk miskin per kecamatan</t>
  </si>
  <si>
    <r>
      <t xml:space="preserve">Tabel tahapan pengembangan air limbah domestik kabupaten/kota yang telah menjelaskan tahapan pengembangan sistem dan zona sanitasi
</t>
    </r>
    <r>
      <rPr>
        <b/>
        <sz val="10"/>
        <color theme="1"/>
        <rFont val="Arial"/>
        <family val="2"/>
      </rPr>
      <t>Cek:
Jangka pendek: n+2 (data dasar 2017) = 100% BABS
Jangka menengah: n+5 (data dasar 2017) = 100% layak</t>
    </r>
  </si>
  <si>
    <r>
      <t xml:space="preserve">Tabel visi dan misi sanitasi kabupaten/kota
</t>
    </r>
    <r>
      <rPr>
        <b/>
        <sz val="10"/>
        <color theme="1"/>
        <rFont val="Arial"/>
        <family val="2"/>
      </rPr>
      <t>Cek: 
terdapat keterkaitan antara visi misi kab/kota dengan visi misi sanitasi untuk masing-masing sektor air limbah, persampahan dan drainase</t>
    </r>
  </si>
  <si>
    <t>Tabel tujuan dan sasaran pembangunan air limbah domestik untuk 5 tahun ke depan telah mengacu pada kebijakan nasional (UA 2019), provinsi, dan kab/kota serta hasil dari analisis tahapan pengembangan sanitasi</t>
  </si>
  <si>
    <t>Tabel tujuan dan sasaran pembangunan persampahan untuk 5 tahun ke depan telah mengacu pada kebijakan nasional (UA 2019), provinsi, dan kab/kota serta hasil dari analisis tahapan pengembangan sanitasi</t>
  </si>
  <si>
    <t>Tabel tujuan dan sasaran pembangunan drainase untuk 5 tahun ke depan telah mengacu pada kebijakan nasional (UA 2019), provinsi, dan kab/kota serta hasil dari analisis tahapan pengembangan sanitasi</t>
  </si>
  <si>
    <t>Tabel skenario pencapaian sasaran jangka menengah untuk masing-masing sub sektor sanitasi</t>
  </si>
  <si>
    <t>Peta zonasi air limbah</t>
  </si>
  <si>
    <t>Peta zonasi persampahan</t>
  </si>
  <si>
    <t>Peta zonasi drainase</t>
  </si>
  <si>
    <t>Gambar struktur OPD yang terkait dalam pembangunan sanitasi kabupaten/kota</t>
  </si>
  <si>
    <t>Gambar struktur organisasi pemerintah daerah kabupaten/kota</t>
  </si>
  <si>
    <t>Ringkasan eksekutif kajian EHRA</t>
  </si>
  <si>
    <t>Hasil Pembahasan Program, kegiatan dan indikasi pendanaan</t>
  </si>
  <si>
    <t>Deskripsi program/kegiatan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</si>
</sst>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TRUE&quot;;&quot;TRUE&quot;;&quot;FALSE&quot;"/>
    <numFmt numFmtId="165" formatCode="0.0"/>
  </numFmts>
  <fonts count="17" x14ac:knownFonts="1">
    <font>
      <sz val="10"/>
      <name val="Arial"/>
    </font>
    <font>
      <b/>
      <sz val="10"/>
      <name val="Verdana"/>
      <family val="2"/>
    </font>
    <font>
      <sz val="10"/>
      <name val="Verdana"/>
      <family val="2"/>
    </font>
    <font>
      <b/>
      <sz val="10"/>
      <name val="Verdana"/>
      <family val="2"/>
    </font>
    <font>
      <sz val="10"/>
      <name val="Verdana"/>
      <family val="2"/>
    </font>
    <font>
      <sz val="8"/>
      <name val="Verdana"/>
      <family val="2"/>
    </font>
    <font>
      <b/>
      <sz val="10"/>
      <name val="Arial"/>
      <family val="2"/>
    </font>
    <font>
      <sz val="11"/>
      <color indexed="8"/>
      <name val="Calibri"/>
      <family val="2"/>
    </font>
    <font>
      <sz val="10"/>
      <name val="Arial"/>
      <family val="2"/>
    </font>
    <font>
      <u/>
      <sz val="10"/>
      <color theme="10"/>
      <name val="Arial"/>
      <family val="2"/>
    </font>
    <font>
      <u/>
      <sz val="10"/>
      <color theme="11"/>
      <name val="Arial"/>
      <family val="2"/>
    </font>
    <font>
      <sz val="10"/>
      <name val="Arial"/>
      <family val="2"/>
    </font>
    <font>
      <sz val="10"/>
      <name val="Verdana"/>
      <family val="2"/>
    </font>
    <font>
      <b/>
      <sz val="10"/>
      <color theme="3" tint="-0.249977111117893"/>
      <name val="Arial"/>
      <family val="2"/>
    </font>
    <font>
      <b/>
      <sz val="11"/>
      <name val="Verdana"/>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12">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auto="1"/>
      </left>
      <right style="thin">
        <color indexed="55"/>
      </right>
      <top style="thin">
        <color auto="1"/>
      </top>
      <bottom style="thin">
        <color auto="1"/>
      </bottom>
      <diagonal/>
    </border>
    <border>
      <left style="thin">
        <color auto="1"/>
      </left>
      <right style="thin">
        <color indexed="55"/>
      </right>
      <top style="thin">
        <color auto="1"/>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auto="1"/>
      </left>
      <right style="thin">
        <color auto="1"/>
      </right>
      <top style="thin">
        <color auto="1"/>
      </top>
      <bottom style="thin">
        <color auto="1"/>
      </bottom>
      <diagonal/>
    </border>
  </borders>
  <cellStyleXfs count="18">
    <xf numFmtId="164" fontId="0" fillId="0" borderId="0"/>
    <xf numFmtId="0" fontId="7" fillId="0" borderId="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xf numFmtId="164" fontId="8" fillId="0" borderId="0"/>
  </cellStyleXfs>
  <cellXfs count="260">
    <xf numFmtId="164" fontId="0" fillId="0" borderId="0" xfId="0"/>
    <xf numFmtId="1" fontId="0" fillId="0" borderId="0" xfId="0" applyNumberFormat="1"/>
    <xf numFmtId="164" fontId="6" fillId="0" borderId="0" xfId="0" applyFont="1"/>
    <xf numFmtId="164" fontId="0" fillId="0" borderId="0" xfId="0" applyAlignment="1">
      <alignment wrapText="1"/>
    </xf>
    <xf numFmtId="1" fontId="6" fillId="0" borderId="0" xfId="0" applyNumberFormat="1" applyFont="1"/>
    <xf numFmtId="1" fontId="0" fillId="0" borderId="0" xfId="0" applyNumberFormat="1" applyAlignment="1">
      <alignment vertical="top"/>
    </xf>
    <xf numFmtId="1" fontId="0" fillId="2" borderId="1" xfId="0" applyNumberFormat="1" applyFill="1" applyBorder="1"/>
    <xf numFmtId="164" fontId="6" fillId="3" borderId="0" xfId="0" applyFont="1" applyFill="1"/>
    <xf numFmtId="164" fontId="0" fillId="3" borderId="0" xfId="0" applyFill="1"/>
    <xf numFmtId="164" fontId="2" fillId="3" borderId="0" xfId="0" applyFont="1" applyFill="1"/>
    <xf numFmtId="164" fontId="1" fillId="3" borderId="1" xfId="0" applyFont="1" applyFill="1" applyBorder="1" applyAlignment="1">
      <alignment horizontal="center"/>
    </xf>
    <xf numFmtId="1" fontId="8" fillId="3" borderId="1" xfId="0" applyNumberFormat="1" applyFont="1" applyFill="1" applyBorder="1"/>
    <xf numFmtId="164" fontId="8" fillId="3" borderId="1" xfId="0" applyFont="1" applyFill="1" applyBorder="1"/>
    <xf numFmtId="2" fontId="8" fillId="3" borderId="1" xfId="0" applyNumberFormat="1" applyFont="1" applyFill="1" applyBorder="1" applyAlignment="1">
      <alignment horizontal="center"/>
    </xf>
    <xf numFmtId="1" fontId="8" fillId="3" borderId="1" xfId="0" applyNumberFormat="1" applyFont="1" applyFill="1" applyBorder="1" applyAlignment="1">
      <alignment horizontal="center"/>
    </xf>
    <xf numFmtId="1" fontId="8" fillId="3" borderId="1" xfId="0" applyNumberFormat="1" applyFont="1" applyFill="1" applyBorder="1" applyAlignment="1">
      <alignment vertical="top"/>
    </xf>
    <xf numFmtId="164" fontId="8" fillId="3" borderId="1" xfId="0" applyFont="1" applyFill="1" applyBorder="1" applyAlignment="1">
      <alignment vertical="top" wrapText="1"/>
    </xf>
    <xf numFmtId="2" fontId="8" fillId="3" borderId="1" xfId="0" applyNumberFormat="1" applyFont="1" applyFill="1" applyBorder="1" applyAlignment="1">
      <alignment horizontal="center" vertical="top"/>
    </xf>
    <xf numFmtId="1" fontId="8" fillId="3" borderId="1" xfId="0" applyNumberFormat="1" applyFont="1" applyFill="1" applyBorder="1" applyAlignment="1">
      <alignment horizontal="center" vertical="top"/>
    </xf>
    <xf numFmtId="165" fontId="6" fillId="3" borderId="1" xfId="0" applyNumberFormat="1" applyFont="1" applyFill="1" applyBorder="1" applyAlignment="1">
      <alignment horizontal="center"/>
    </xf>
    <xf numFmtId="0" fontId="3" fillId="3" borderId="0" xfId="0" applyNumberFormat="1" applyFont="1" applyFill="1"/>
    <xf numFmtId="1" fontId="0" fillId="3" borderId="0" xfId="0" applyNumberFormat="1" applyFill="1"/>
    <xf numFmtId="164" fontId="8" fillId="3" borderId="0" xfId="0" applyFont="1" applyFill="1"/>
    <xf numFmtId="0" fontId="6" fillId="3" borderId="1" xfId="0" applyNumberFormat="1" applyFont="1" applyFill="1" applyBorder="1" applyAlignment="1">
      <alignment horizontal="center" vertical="center" wrapText="1"/>
    </xf>
    <xf numFmtId="1" fontId="0" fillId="3" borderId="1" xfId="0" applyNumberFormat="1" applyFill="1" applyBorder="1"/>
    <xf numFmtId="164" fontId="0" fillId="3" borderId="1" xfId="0" applyFill="1" applyBorder="1"/>
    <xf numFmtId="164" fontId="0" fillId="3" borderId="0" xfId="0" applyFill="1" applyAlignment="1">
      <alignment wrapText="1"/>
    </xf>
    <xf numFmtId="164" fontId="8" fillId="3" borderId="1" xfId="0" applyFont="1" applyFill="1" applyBorder="1" applyAlignment="1">
      <alignment horizontal="left" vertical="top"/>
    </xf>
    <xf numFmtId="0" fontId="4" fillId="3" borderId="0" xfId="0" applyNumberFormat="1" applyFont="1" applyFill="1"/>
    <xf numFmtId="1" fontId="0" fillId="3" borderId="0" xfId="0" applyNumberFormat="1" applyFill="1"/>
    <xf numFmtId="164" fontId="8" fillId="3" borderId="1" xfId="0" applyFont="1" applyFill="1" applyBorder="1" applyAlignment="1">
      <alignment horizontal="left" vertical="top" wrapText="1"/>
    </xf>
    <xf numFmtId="164" fontId="0" fillId="3" borderId="1" xfId="0" applyFill="1" applyBorder="1" applyAlignment="1">
      <alignment wrapText="1"/>
    </xf>
    <xf numFmtId="1" fontId="6" fillId="3" borderId="0" xfId="0" applyNumberFormat="1" applyFont="1" applyFill="1" applyBorder="1"/>
    <xf numFmtId="164" fontId="0" fillId="3" borderId="0" xfId="0" applyFill="1" applyBorder="1" applyAlignment="1">
      <alignment wrapText="1"/>
    </xf>
    <xf numFmtId="0" fontId="0" fillId="3" borderId="0" xfId="0" applyNumberFormat="1" applyFill="1"/>
    <xf numFmtId="0" fontId="4" fillId="3" borderId="0" xfId="0" applyNumberFormat="1" applyFont="1" applyFill="1" applyAlignment="1">
      <alignment horizontal="left"/>
    </xf>
    <xf numFmtId="0" fontId="3" fillId="3" borderId="0" xfId="0" applyNumberFormat="1" applyFont="1" applyFill="1" applyAlignment="1">
      <alignment vertical="center"/>
    </xf>
    <xf numFmtId="0" fontId="0" fillId="3" borderId="0" xfId="0" applyNumberFormat="1" applyFill="1" applyAlignment="1">
      <alignment horizontal="left" vertical="top" wrapText="1"/>
    </xf>
    <xf numFmtId="1" fontId="0" fillId="3" borderId="0" xfId="0" applyNumberFormat="1" applyFill="1"/>
    <xf numFmtId="164" fontId="6" fillId="3" borderId="5" xfId="0" applyFont="1" applyFill="1" applyBorder="1"/>
    <xf numFmtId="0" fontId="8" fillId="0" borderId="6" xfId="0" applyNumberFormat="1" applyFont="1" applyBorder="1" applyAlignment="1">
      <alignment horizontal="center" vertical="center"/>
    </xf>
    <xf numFmtId="0" fontId="8" fillId="0" borderId="7" xfId="0" applyNumberFormat="1" applyFont="1" applyBorder="1" applyAlignment="1">
      <alignment horizontal="center" vertical="center"/>
    </xf>
    <xf numFmtId="2" fontId="0" fillId="3" borderId="0" xfId="0" applyNumberFormat="1" applyFill="1"/>
    <xf numFmtId="164" fontId="0" fillId="0" borderId="0" xfId="0" applyNumberFormat="1" applyAlignment="1">
      <alignment horizontal="left" wrapText="1" indent="1"/>
    </xf>
    <xf numFmtId="0" fontId="6" fillId="3" borderId="1" xfId="0" applyNumberFormat="1" applyFont="1" applyFill="1" applyBorder="1" applyAlignment="1">
      <alignment horizontal="center" vertical="center" wrapText="1"/>
    </xf>
    <xf numFmtId="2" fontId="0" fillId="3" borderId="0" xfId="0" applyNumberFormat="1" applyFill="1"/>
    <xf numFmtId="165" fontId="0" fillId="3" borderId="0" xfId="0" applyNumberFormat="1" applyFill="1"/>
    <xf numFmtId="2" fontId="0" fillId="3" borderId="0" xfId="0" applyNumberFormat="1" applyFill="1"/>
    <xf numFmtId="2" fontId="0" fillId="3" borderId="0" xfId="0" applyNumberFormat="1" applyFill="1"/>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64" fontId="8" fillId="0" borderId="1" xfId="0" applyFont="1" applyFill="1" applyBorder="1" applyAlignment="1">
      <alignment wrapText="1"/>
    </xf>
    <xf numFmtId="164" fontId="8" fillId="0" borderId="1" xfId="0" applyFont="1" applyFill="1" applyBorder="1" applyAlignment="1">
      <alignment horizontal="left" vertical="top" wrapText="1"/>
    </xf>
    <xf numFmtId="1" fontId="0" fillId="3" borderId="0" xfId="0" applyNumberFormat="1" applyFill="1"/>
    <xf numFmtId="164" fontId="0" fillId="3" borderId="8" xfId="0" applyFill="1" applyBorder="1" applyAlignment="1"/>
    <xf numFmtId="164" fontId="0" fillId="3" borderId="10" xfId="0" applyFill="1" applyBorder="1" applyAlignment="1"/>
    <xf numFmtId="164" fontId="6" fillId="3" borderId="9" xfId="0" applyFont="1" applyFill="1" applyBorder="1" applyAlignment="1">
      <alignment horizontal="center" vertical="center"/>
    </xf>
    <xf numFmtId="1" fontId="0" fillId="3" borderId="0" xfId="0" applyNumberFormat="1" applyFill="1" applyAlignment="1">
      <alignment horizontal="left"/>
    </xf>
    <xf numFmtId="164" fontId="6" fillId="3" borderId="9" xfId="0" applyFont="1" applyFill="1" applyBorder="1" applyAlignment="1">
      <alignment horizontal="center"/>
    </xf>
    <xf numFmtId="164" fontId="6" fillId="3" borderId="8" xfId="0" applyFont="1" applyFill="1" applyBorder="1" applyAlignment="1">
      <alignment horizontal="center"/>
    </xf>
    <xf numFmtId="164" fontId="6" fillId="3" borderId="10" xfId="0" applyFont="1" applyFill="1" applyBorder="1" applyAlignment="1">
      <alignment horizontal="center"/>
    </xf>
    <xf numFmtId="164" fontId="6" fillId="3" borderId="8" xfId="0" applyFont="1" applyFill="1" applyBorder="1" applyAlignment="1">
      <alignment horizontal="center" vertical="center"/>
    </xf>
    <xf numFmtId="164" fontId="0" fillId="3" borderId="8" xfId="0" applyFill="1" applyBorder="1" applyAlignment="1">
      <alignment horizontal="center" vertical="center"/>
    </xf>
    <xf numFmtId="164" fontId="0" fillId="3" borderId="10" xfId="0" applyFill="1" applyBorder="1" applyAlignment="1">
      <alignment horizontal="center" vertical="center"/>
    </xf>
    <xf numFmtId="164" fontId="6" fillId="3" borderId="8" xfId="0" applyNumberFormat="1" applyFont="1" applyFill="1" applyBorder="1" applyAlignment="1">
      <alignment horizontal="center" vertical="center"/>
    </xf>
    <xf numFmtId="164" fontId="0" fillId="3" borderId="8" xfId="0" applyNumberFormat="1" applyFill="1" applyBorder="1"/>
    <xf numFmtId="164" fontId="6" fillId="3" borderId="9" xfId="0" applyNumberFormat="1" applyFont="1" applyFill="1" applyBorder="1" applyAlignment="1">
      <alignment horizontal="center" vertical="center"/>
    </xf>
    <xf numFmtId="164" fontId="6" fillId="3" borderId="9" xfId="0" applyNumberFormat="1" applyFont="1" applyFill="1" applyBorder="1" applyAlignment="1">
      <alignment horizontal="center"/>
    </xf>
    <xf numFmtId="164" fontId="0" fillId="3" borderId="10" xfId="0" applyNumberFormat="1" applyFill="1" applyBorder="1"/>
    <xf numFmtId="1" fontId="0" fillId="3" borderId="0" xfId="0" applyNumberFormat="1" applyFill="1"/>
    <xf numFmtId="0" fontId="8" fillId="0" borderId="11" xfId="0" applyNumberFormat="1" applyFont="1" applyBorder="1" applyAlignment="1">
      <alignment horizontal="center" vertical="center"/>
    </xf>
    <xf numFmtId="1" fontId="0" fillId="3" borderId="0" xfId="0" applyNumberFormat="1" applyFill="1" applyAlignment="1">
      <alignment horizontal="left"/>
    </xf>
    <xf numFmtId="1" fontId="0" fillId="3" borderId="0" xfId="0" applyNumberFormat="1" applyFill="1" applyAlignment="1">
      <alignment horizontal="left"/>
    </xf>
    <xf numFmtId="164" fontId="0" fillId="3" borderId="1" xfId="0" applyFont="1" applyFill="1" applyBorder="1" applyAlignment="1">
      <alignment horizontal="left" vertical="top" wrapText="1"/>
    </xf>
    <xf numFmtId="164" fontId="0" fillId="3" borderId="1" xfId="0" applyFont="1" applyFill="1" applyBorder="1" applyAlignment="1">
      <alignment horizontal="left" vertical="top"/>
    </xf>
    <xf numFmtId="164" fontId="6" fillId="3" borderId="1" xfId="0" applyFont="1" applyFill="1" applyBorder="1" applyAlignment="1">
      <alignment horizontal="center" vertical="center"/>
    </xf>
    <xf numFmtId="164" fontId="0" fillId="3" borderId="1" xfId="0" applyFill="1" applyBorder="1" applyAlignment="1">
      <alignment horizontal="center" vertical="center"/>
    </xf>
    <xf numFmtId="164" fontId="11" fillId="3" borderId="1" xfId="0" applyFont="1" applyFill="1" applyBorder="1" applyAlignment="1">
      <alignment wrapText="1"/>
    </xf>
    <xf numFmtId="164" fontId="11" fillId="0" borderId="1" xfId="0" applyFont="1" applyFill="1" applyBorder="1" applyAlignment="1">
      <alignment horizontal="left" vertical="top" wrapText="1"/>
    </xf>
    <xf numFmtId="164" fontId="11" fillId="3" borderId="1" xfId="0" applyFont="1" applyFill="1" applyBorder="1" applyAlignment="1">
      <alignment vertical="top" wrapText="1"/>
    </xf>
    <xf numFmtId="164" fontId="11" fillId="3" borderId="1" xfId="0" applyFont="1" applyFill="1" applyBorder="1"/>
    <xf numFmtId="0" fontId="6" fillId="3" borderId="1" xfId="0" applyNumberFormat="1" applyFont="1" applyFill="1" applyBorder="1" applyAlignment="1">
      <alignment horizontal="center" vertical="center" wrapText="1"/>
    </xf>
    <xf numFmtId="164" fontId="0" fillId="3" borderId="1" xfId="0" applyFont="1" applyFill="1" applyBorder="1"/>
    <xf numFmtId="1" fontId="11" fillId="2" borderId="1" xfId="0" applyNumberFormat="1" applyFont="1" applyFill="1" applyBorder="1"/>
    <xf numFmtId="0" fontId="11" fillId="3" borderId="1" xfId="16" applyNumberFormat="1" applyFont="1" applyFill="1" applyBorder="1" applyAlignment="1">
      <alignment horizontal="center" vertical="top" wrapText="1"/>
    </xf>
    <xf numFmtId="0" fontId="11" fillId="3" borderId="1" xfId="16" applyNumberFormat="1" applyFont="1" applyFill="1" applyBorder="1" applyAlignment="1">
      <alignment horizontal="left" vertical="top" wrapText="1"/>
    </xf>
    <xf numFmtId="0" fontId="12" fillId="2" borderId="1" xfId="16" applyNumberFormat="1" applyFont="1" applyFill="1" applyBorder="1" applyAlignment="1">
      <alignment horizontal="center" vertical="center" wrapText="1"/>
    </xf>
    <xf numFmtId="0" fontId="12" fillId="2" borderId="1" xfId="16" applyNumberFormat="1" applyFont="1" applyFill="1" applyBorder="1" applyAlignment="1">
      <alignment horizontal="center" vertical="center"/>
    </xf>
    <xf numFmtId="164" fontId="11" fillId="3" borderId="1" xfId="16" applyFont="1" applyFill="1" applyBorder="1" applyAlignment="1">
      <alignment horizontal="left" wrapText="1"/>
    </xf>
    <xf numFmtId="0" fontId="6" fillId="4" borderId="1" xfId="16" applyNumberFormat="1" applyFont="1" applyFill="1" applyBorder="1" applyAlignment="1">
      <alignment horizontal="center" vertical="center"/>
    </xf>
    <xf numFmtId="164" fontId="11" fillId="0" borderId="0" xfId="16"/>
    <xf numFmtId="1" fontId="11" fillId="2" borderId="1" xfId="16" applyNumberFormat="1" applyFill="1" applyBorder="1"/>
    <xf numFmtId="164" fontId="6" fillId="3" borderId="0" xfId="16" applyFont="1" applyFill="1"/>
    <xf numFmtId="1" fontId="11" fillId="3" borderId="0" xfId="16" applyNumberFormat="1" applyFill="1"/>
    <xf numFmtId="0" fontId="6" fillId="3" borderId="1" xfId="16" applyNumberFormat="1" applyFont="1" applyFill="1" applyBorder="1" applyAlignment="1">
      <alignment horizontal="center" vertical="center" wrapText="1"/>
    </xf>
    <xf numFmtId="1" fontId="11" fillId="3" borderId="1" xfId="16" applyNumberFormat="1" applyFill="1" applyBorder="1"/>
    <xf numFmtId="164" fontId="11" fillId="3" borderId="1" xfId="16" applyFill="1" applyBorder="1"/>
    <xf numFmtId="164" fontId="11" fillId="3" borderId="0" xfId="16" applyFill="1" applyAlignment="1">
      <alignment wrapText="1"/>
    </xf>
    <xf numFmtId="164" fontId="11" fillId="3" borderId="1" xfId="16" applyFont="1" applyFill="1" applyBorder="1" applyAlignment="1">
      <alignment horizontal="left" vertical="top"/>
    </xf>
    <xf numFmtId="1" fontId="6" fillId="3" borderId="0" xfId="16" applyNumberFormat="1" applyFont="1" applyFill="1" applyBorder="1"/>
    <xf numFmtId="164" fontId="11" fillId="3" borderId="0" xfId="16" applyFill="1" applyBorder="1" applyAlignment="1">
      <alignment wrapText="1"/>
    </xf>
    <xf numFmtId="164" fontId="11" fillId="3" borderId="0" xfId="16" applyFont="1" applyFill="1" applyBorder="1" applyAlignment="1">
      <alignment horizontal="left" vertical="top" wrapText="1"/>
    </xf>
    <xf numFmtId="164" fontId="11" fillId="3" borderId="8" xfId="16" applyFill="1" applyBorder="1" applyAlignment="1"/>
    <xf numFmtId="164" fontId="11" fillId="3" borderId="10" xfId="16" applyFill="1" applyBorder="1" applyAlignment="1"/>
    <xf numFmtId="164" fontId="6" fillId="3" borderId="9" xfId="16" applyFont="1" applyFill="1" applyBorder="1" applyAlignment="1">
      <alignment horizontal="center" vertical="center"/>
    </xf>
    <xf numFmtId="164" fontId="11" fillId="3" borderId="8" xfId="16" applyFill="1" applyBorder="1" applyAlignment="1">
      <alignment vertical="center"/>
    </xf>
    <xf numFmtId="164" fontId="11" fillId="3" borderId="10" xfId="16" applyFill="1" applyBorder="1" applyAlignment="1">
      <alignment vertical="center"/>
    </xf>
    <xf numFmtId="1" fontId="11" fillId="3" borderId="0" xfId="16" applyNumberFormat="1" applyFill="1"/>
    <xf numFmtId="164" fontId="8" fillId="3" borderId="1" xfId="0" applyFont="1" applyFill="1" applyBorder="1" applyAlignment="1">
      <alignment wrapText="1"/>
    </xf>
    <xf numFmtId="0" fontId="14" fillId="3" borderId="9" xfId="17" applyNumberFormat="1" applyFont="1" applyFill="1" applyBorder="1" applyAlignment="1">
      <alignment horizontal="center" vertical="center"/>
    </xf>
    <xf numFmtId="0" fontId="1" fillId="3" borderId="9" xfId="17" applyNumberFormat="1" applyFont="1" applyFill="1" applyBorder="1" applyAlignment="1">
      <alignment vertical="center"/>
    </xf>
    <xf numFmtId="164" fontId="0" fillId="3" borderId="8" xfId="0" applyFill="1" applyBorder="1"/>
    <xf numFmtId="0" fontId="6" fillId="3" borderId="1" xfId="17" applyNumberFormat="1" applyFont="1" applyFill="1" applyBorder="1" applyAlignment="1">
      <alignment horizontal="center" vertical="center" wrapText="1"/>
    </xf>
    <xf numFmtId="164" fontId="8" fillId="3" borderId="1" xfId="17" applyFont="1" applyFill="1" applyBorder="1" applyAlignment="1">
      <alignment horizontal="left" vertical="top" wrapText="1"/>
    </xf>
    <xf numFmtId="0" fontId="2" fillId="2" borderId="1" xfId="17" applyNumberFormat="1" applyFont="1" applyFill="1" applyBorder="1" applyAlignment="1">
      <alignment horizontal="center" vertical="center" wrapText="1"/>
    </xf>
    <xf numFmtId="0" fontId="2" fillId="2" borderId="1" xfId="17" applyNumberFormat="1" applyFont="1" applyFill="1" applyBorder="1" applyAlignment="1">
      <alignment horizontal="center" vertical="center"/>
    </xf>
    <xf numFmtId="164" fontId="8" fillId="3" borderId="10" xfId="17" applyFill="1" applyBorder="1" applyAlignment="1"/>
    <xf numFmtId="164" fontId="8" fillId="3" borderId="1" xfId="17" applyFill="1" applyBorder="1" applyAlignment="1"/>
    <xf numFmtId="164" fontId="1" fillId="5" borderId="1" xfId="17" applyFont="1" applyFill="1" applyBorder="1" applyAlignment="1">
      <alignment vertical="center"/>
    </xf>
    <xf numFmtId="164" fontId="8" fillId="5" borderId="2" xfId="17" applyFill="1" applyBorder="1" applyAlignment="1"/>
    <xf numFmtId="1" fontId="8" fillId="5" borderId="4" xfId="17" applyNumberFormat="1" applyFont="1" applyFill="1" applyBorder="1" applyAlignment="1">
      <alignment horizontal="center" vertical="center" wrapText="1"/>
    </xf>
    <xf numFmtId="1" fontId="8" fillId="5" borderId="1" xfId="17" applyNumberFormat="1" applyFont="1" applyFill="1" applyBorder="1" applyAlignment="1">
      <alignment horizontal="center" vertical="center" wrapText="1"/>
    </xf>
    <xf numFmtId="164" fontId="8" fillId="5" borderId="1" xfId="17" applyFill="1" applyBorder="1" applyAlignment="1"/>
    <xf numFmtId="1" fontId="8" fillId="3" borderId="1" xfId="17" applyNumberFormat="1" applyFill="1" applyBorder="1" applyAlignment="1">
      <alignment horizontal="right" vertical="top"/>
    </xf>
    <xf numFmtId="0" fontId="8" fillId="3" borderId="2" xfId="17" applyNumberFormat="1" applyFill="1" applyBorder="1" applyAlignment="1">
      <alignment horizontal="left" vertical="top" wrapText="1"/>
    </xf>
    <xf numFmtId="1" fontId="8" fillId="2" borderId="1" xfId="17" applyNumberFormat="1" applyFont="1" applyFill="1" applyBorder="1" applyAlignment="1">
      <alignment horizontal="center" vertical="center"/>
    </xf>
    <xf numFmtId="2" fontId="8" fillId="3" borderId="1" xfId="17" applyNumberFormat="1" applyFill="1" applyBorder="1" applyAlignment="1"/>
    <xf numFmtId="0" fontId="1" fillId="5" borderId="1" xfId="17" applyNumberFormat="1" applyFont="1" applyFill="1" applyBorder="1" applyAlignment="1">
      <alignment horizontal="left" vertical="center"/>
    </xf>
    <xf numFmtId="0" fontId="8" fillId="5" borderId="2" xfId="17" applyNumberFormat="1" applyFill="1" applyBorder="1" applyAlignment="1">
      <alignment vertical="center"/>
    </xf>
    <xf numFmtId="1" fontId="8" fillId="5" borderId="4" xfId="17" applyNumberFormat="1" applyFill="1" applyBorder="1" applyAlignment="1">
      <alignment horizontal="center" vertical="center"/>
    </xf>
    <xf numFmtId="1" fontId="8" fillId="5" borderId="1" xfId="17" applyNumberFormat="1" applyFill="1" applyBorder="1" applyAlignment="1">
      <alignment horizontal="center" vertical="center"/>
    </xf>
    <xf numFmtId="0" fontId="1" fillId="5" borderId="1" xfId="17" applyNumberFormat="1" applyFont="1" applyFill="1" applyBorder="1" applyAlignment="1">
      <alignment vertical="center"/>
    </xf>
    <xf numFmtId="0" fontId="8" fillId="3" borderId="1" xfId="17" applyNumberFormat="1" applyFill="1" applyBorder="1" applyAlignment="1">
      <alignment horizontal="right" vertical="top" wrapText="1"/>
    </xf>
    <xf numFmtId="0" fontId="8" fillId="3" borderId="2" xfId="17" applyNumberFormat="1" applyFont="1" applyFill="1" applyBorder="1" applyAlignment="1">
      <alignment horizontal="left" vertical="top" wrapText="1"/>
    </xf>
    <xf numFmtId="0" fontId="8" fillId="3" borderId="1" xfId="17" applyNumberFormat="1" applyFill="1" applyBorder="1"/>
    <xf numFmtId="0" fontId="1" fillId="5" borderId="1" xfId="17" applyNumberFormat="1" applyFont="1" applyFill="1" applyBorder="1" applyAlignment="1">
      <alignment horizontal="left" vertical="top"/>
    </xf>
    <xf numFmtId="0" fontId="8" fillId="5" borderId="2" xfId="17" applyNumberFormat="1" applyFill="1" applyBorder="1" applyAlignment="1"/>
    <xf numFmtId="0" fontId="8" fillId="5" borderId="4" xfId="17" applyNumberFormat="1" applyFill="1" applyBorder="1" applyAlignment="1">
      <alignment horizontal="center" vertical="center"/>
    </xf>
    <xf numFmtId="0" fontId="8" fillId="5" borderId="1" xfId="17" applyNumberFormat="1" applyFill="1" applyBorder="1" applyAlignment="1">
      <alignment horizontal="center" vertical="center"/>
    </xf>
    <xf numFmtId="0" fontId="8" fillId="5" borderId="1" xfId="17" applyNumberFormat="1" applyFill="1" applyBorder="1"/>
    <xf numFmtId="164" fontId="1" fillId="5" borderId="1" xfId="17" applyFont="1" applyFill="1" applyBorder="1" applyAlignment="1">
      <alignment horizontal="left" vertical="center"/>
    </xf>
    <xf numFmtId="0" fontId="2" fillId="5" borderId="1" xfId="17" applyNumberFormat="1" applyFont="1" applyFill="1" applyBorder="1" applyAlignment="1">
      <alignment horizontal="center" vertical="center" wrapText="1"/>
    </xf>
    <xf numFmtId="1" fontId="8" fillId="3" borderId="1" xfId="17" applyNumberFormat="1" applyFill="1" applyBorder="1" applyAlignment="1">
      <alignment horizontal="right" vertical="top" wrapText="1"/>
    </xf>
    <xf numFmtId="1" fontId="2" fillId="2" borderId="1" xfId="17" applyNumberFormat="1" applyFont="1" applyFill="1" applyBorder="1" applyAlignment="1">
      <alignment horizontal="center" vertical="center"/>
    </xf>
    <xf numFmtId="1" fontId="8" fillId="2" borderId="1" xfId="17" applyNumberFormat="1" applyFill="1" applyBorder="1" applyAlignment="1">
      <alignment horizontal="center" vertical="center"/>
    </xf>
    <xf numFmtId="164" fontId="1" fillId="6" borderId="1" xfId="17" applyFont="1" applyFill="1" applyBorder="1" applyAlignment="1">
      <alignment vertical="center"/>
    </xf>
    <xf numFmtId="0" fontId="8" fillId="6" borderId="2" xfId="17" applyNumberFormat="1" applyFill="1" applyBorder="1" applyAlignment="1">
      <alignment horizontal="left" vertical="top" wrapText="1"/>
    </xf>
    <xf numFmtId="0" fontId="8" fillId="7" borderId="2" xfId="17" applyNumberFormat="1" applyFont="1" applyFill="1" applyBorder="1" applyAlignment="1">
      <alignment horizontal="left" vertical="top" wrapText="1"/>
    </xf>
    <xf numFmtId="164" fontId="1" fillId="6" borderId="1" xfId="17" applyFont="1" applyFill="1" applyBorder="1" applyAlignment="1">
      <alignment horizontal="left" vertical="center"/>
    </xf>
    <xf numFmtId="0" fontId="2" fillId="6" borderId="4" xfId="17" applyNumberFormat="1" applyFont="1" applyFill="1" applyBorder="1" applyAlignment="1">
      <alignment horizontal="center" vertical="center" wrapText="1"/>
    </xf>
    <xf numFmtId="164" fontId="8" fillId="6" borderId="1" xfId="17" applyFill="1" applyBorder="1" applyAlignment="1"/>
    <xf numFmtId="0" fontId="8" fillId="6" borderId="1" xfId="17" applyNumberFormat="1" applyFill="1" applyBorder="1"/>
    <xf numFmtId="0" fontId="8" fillId="3" borderId="1" xfId="17" applyNumberFormat="1" applyFill="1" applyBorder="1" applyAlignment="1">
      <alignment horizontal="left" vertical="top" wrapText="1"/>
    </xf>
    <xf numFmtId="0" fontId="8" fillId="5" borderId="1" xfId="17" applyNumberFormat="1" applyFill="1" applyBorder="1" applyAlignment="1">
      <alignment horizontal="left" vertical="top" wrapText="1"/>
    </xf>
    <xf numFmtId="164" fontId="8" fillId="5" borderId="1" xfId="17" applyFill="1" applyBorder="1" applyAlignment="1">
      <alignment vertical="center"/>
    </xf>
    <xf numFmtId="1" fontId="2" fillId="2" borderId="1" xfId="17" applyNumberFormat="1" applyFont="1" applyFill="1" applyBorder="1" applyAlignment="1">
      <alignment horizontal="center" vertical="center" wrapText="1"/>
    </xf>
    <xf numFmtId="164" fontId="8" fillId="6" borderId="1" xfId="17" applyFont="1" applyFill="1" applyBorder="1" applyAlignment="1">
      <alignment horizontal="left" vertical="top" wrapText="1"/>
    </xf>
    <xf numFmtId="1" fontId="2" fillId="6" borderId="1" xfId="17" applyNumberFormat="1" applyFont="1" applyFill="1" applyBorder="1" applyAlignment="1">
      <alignment horizontal="center" vertical="center" wrapText="1"/>
    </xf>
    <xf numFmtId="164" fontId="8" fillId="7" borderId="1" xfId="17" applyFont="1" applyFill="1" applyBorder="1" applyAlignment="1">
      <alignment horizontal="left" vertical="top" wrapText="1"/>
    </xf>
    <xf numFmtId="164" fontId="8" fillId="3" borderId="1" xfId="17" applyNumberFormat="1" applyFill="1" applyBorder="1" applyAlignment="1">
      <alignment horizontal="left" vertical="top" wrapText="1"/>
    </xf>
    <xf numFmtId="164" fontId="8" fillId="0" borderId="1" xfId="17" applyBorder="1"/>
    <xf numFmtId="0" fontId="2" fillId="6" borderId="1" xfId="17" applyNumberFormat="1" applyFont="1" applyFill="1" applyBorder="1" applyAlignment="1">
      <alignment horizontal="center" vertical="center" wrapText="1"/>
    </xf>
    <xf numFmtId="164" fontId="1" fillId="5" borderId="1" xfId="0" applyFont="1" applyFill="1" applyBorder="1" applyAlignment="1">
      <alignment vertical="center"/>
    </xf>
    <xf numFmtId="1" fontId="8" fillId="5" borderId="1" xfId="0" applyNumberFormat="1" applyFont="1" applyFill="1" applyBorder="1" applyAlignment="1">
      <alignment horizontal="center" vertical="center" wrapText="1"/>
    </xf>
    <xf numFmtId="164" fontId="0" fillId="5" borderId="1" xfId="0" applyFill="1" applyBorder="1" applyAlignment="1"/>
    <xf numFmtId="1" fontId="0" fillId="3" borderId="1" xfId="0" applyNumberFormat="1" applyFill="1" applyBorder="1" applyAlignment="1">
      <alignment horizontal="right" vertical="top"/>
    </xf>
    <xf numFmtId="1" fontId="8" fillId="2" borderId="1" xfId="0" applyNumberFormat="1" applyFont="1" applyFill="1" applyBorder="1" applyAlignment="1">
      <alignment horizontal="center" vertical="center"/>
    </xf>
    <xf numFmtId="2" fontId="0" fillId="3" borderId="1" xfId="0" applyNumberFormat="1" applyFill="1" applyBorder="1" applyAlignment="1"/>
    <xf numFmtId="164" fontId="0" fillId="3" borderId="1" xfId="0" applyFill="1" applyBorder="1" applyAlignment="1"/>
    <xf numFmtId="164" fontId="1" fillId="6" borderId="1" xfId="0" applyFont="1" applyFill="1" applyBorder="1" applyAlignment="1">
      <alignment vertical="center"/>
    </xf>
    <xf numFmtId="164" fontId="0" fillId="6" borderId="1" xfId="0" applyFill="1" applyBorder="1" applyAlignment="1"/>
    <xf numFmtId="0" fontId="2" fillId="2" borderId="1" xfId="0" applyNumberFormat="1" applyFont="1" applyFill="1" applyBorder="1" applyAlignment="1">
      <alignment horizontal="center" vertical="center"/>
    </xf>
    <xf numFmtId="0" fontId="1" fillId="5" borderId="1" xfId="0" applyNumberFormat="1" applyFont="1" applyFill="1" applyBorder="1" applyAlignment="1">
      <alignment horizontal="left" vertical="center"/>
    </xf>
    <xf numFmtId="1" fontId="0" fillId="5" borderId="1" xfId="0" applyNumberFormat="1" applyFill="1" applyBorder="1" applyAlignment="1">
      <alignment horizontal="center" vertical="center"/>
    </xf>
    <xf numFmtId="0" fontId="1" fillId="5" borderId="1" xfId="0" applyNumberFormat="1" applyFont="1" applyFill="1" applyBorder="1" applyAlignment="1">
      <alignment vertical="center"/>
    </xf>
    <xf numFmtId="0" fontId="0" fillId="3" borderId="1" xfId="0" applyNumberFormat="1" applyFill="1" applyBorder="1" applyAlignment="1">
      <alignment horizontal="right" vertical="top" wrapText="1"/>
    </xf>
    <xf numFmtId="0" fontId="0" fillId="3" borderId="1" xfId="0" applyNumberFormat="1" applyFill="1" applyBorder="1"/>
    <xf numFmtId="0" fontId="1" fillId="5" borderId="1" xfId="0" applyNumberFormat="1" applyFont="1" applyFill="1" applyBorder="1" applyAlignment="1">
      <alignment horizontal="left" vertical="top"/>
    </xf>
    <xf numFmtId="0" fontId="0" fillId="5" borderId="1" xfId="0" applyNumberFormat="1" applyFill="1" applyBorder="1"/>
    <xf numFmtId="164" fontId="1" fillId="5" borderId="1" xfId="0" applyFont="1" applyFill="1" applyBorder="1" applyAlignment="1">
      <alignment horizontal="left" vertical="center"/>
    </xf>
    <xf numFmtId="0" fontId="2" fillId="5" borderId="1" xfId="0" applyNumberFormat="1" applyFont="1" applyFill="1" applyBorder="1" applyAlignment="1">
      <alignment horizontal="center" vertical="center" wrapText="1"/>
    </xf>
    <xf numFmtId="1" fontId="0" fillId="3" borderId="1" xfId="0" applyNumberFormat="1" applyFill="1" applyBorder="1" applyAlignment="1">
      <alignment horizontal="right" vertical="top" wrapText="1"/>
    </xf>
    <xf numFmtId="1" fontId="2"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64" fontId="1" fillId="6" borderId="1" xfId="0" applyFont="1" applyFill="1" applyBorder="1" applyAlignment="1">
      <alignment horizontal="left" vertical="center"/>
    </xf>
    <xf numFmtId="0" fontId="0" fillId="6" borderId="1" xfId="0" applyNumberFormat="1" applyFill="1" applyBorder="1"/>
    <xf numFmtId="0" fontId="0" fillId="3" borderId="1" xfId="0" applyNumberFormat="1" applyFill="1" applyBorder="1" applyAlignment="1">
      <alignment horizontal="left" vertical="top" wrapText="1"/>
    </xf>
    <xf numFmtId="0" fontId="0" fillId="6" borderId="1" xfId="0" applyNumberFormat="1" applyFill="1" applyBorder="1" applyAlignment="1">
      <alignment horizontal="left" vertical="top" wrapText="1"/>
    </xf>
    <xf numFmtId="0" fontId="2" fillId="6" borderId="1" xfId="0" applyNumberFormat="1" applyFont="1" applyFill="1" applyBorder="1" applyAlignment="1">
      <alignment horizontal="center" vertical="center" wrapText="1"/>
    </xf>
    <xf numFmtId="0" fontId="0" fillId="7" borderId="1" xfId="0" applyNumberFormat="1" applyFont="1" applyFill="1" applyBorder="1" applyAlignment="1">
      <alignment horizontal="left" vertical="top" wrapText="1"/>
    </xf>
    <xf numFmtId="0" fontId="2" fillId="2" borderId="1" xfId="0" applyNumberFormat="1" applyFont="1" applyFill="1" applyBorder="1" applyAlignment="1">
      <alignment horizontal="center" vertical="center" wrapText="1"/>
    </xf>
    <xf numFmtId="0" fontId="0" fillId="5" borderId="1" xfId="0" applyNumberFormat="1" applyFill="1" applyBorder="1" applyAlignment="1">
      <alignment vertical="center"/>
    </xf>
    <xf numFmtId="0" fontId="0" fillId="3" borderId="1" xfId="0" applyNumberFormat="1" applyFont="1" applyFill="1" applyBorder="1" applyAlignment="1">
      <alignment horizontal="left" vertical="top" wrapText="1"/>
    </xf>
    <xf numFmtId="0" fontId="0" fillId="5" borderId="1" xfId="0" applyNumberFormat="1" applyFill="1" applyBorder="1" applyAlignment="1"/>
    <xf numFmtId="0" fontId="0" fillId="5" borderId="1" xfId="0" applyNumberFormat="1" applyFill="1" applyBorder="1" applyAlignment="1">
      <alignment horizontal="center" vertical="center"/>
    </xf>
    <xf numFmtId="0" fontId="0" fillId="5" borderId="1" xfId="0" applyNumberFormat="1" applyFill="1" applyBorder="1" applyAlignment="1">
      <alignment horizontal="left" vertical="top" wrapText="1"/>
    </xf>
    <xf numFmtId="164" fontId="0" fillId="5" borderId="1" xfId="0" applyFill="1" applyBorder="1" applyAlignment="1">
      <alignment vertical="center"/>
    </xf>
    <xf numFmtId="1" fontId="2" fillId="2" borderId="1" xfId="0" applyNumberFormat="1" applyFont="1" applyFill="1" applyBorder="1" applyAlignment="1">
      <alignment horizontal="center" vertical="center" wrapText="1"/>
    </xf>
    <xf numFmtId="164" fontId="0" fillId="6" borderId="1" xfId="0" applyFont="1" applyFill="1" applyBorder="1" applyAlignment="1">
      <alignment horizontal="left" vertical="top" wrapText="1"/>
    </xf>
    <xf numFmtId="1" fontId="2" fillId="6" borderId="1" xfId="0" applyNumberFormat="1" applyFont="1" applyFill="1" applyBorder="1" applyAlignment="1">
      <alignment horizontal="center" vertical="center" wrapText="1"/>
    </xf>
    <xf numFmtId="164" fontId="0" fillId="7" borderId="1" xfId="0" applyFont="1" applyFill="1" applyBorder="1" applyAlignment="1">
      <alignment horizontal="left" vertical="top" wrapText="1"/>
    </xf>
    <xf numFmtId="164" fontId="0" fillId="3" borderId="1" xfId="0" applyNumberFormat="1" applyFill="1" applyBorder="1" applyAlignment="1">
      <alignment horizontal="left" vertical="top" wrapText="1"/>
    </xf>
    <xf numFmtId="0" fontId="8" fillId="3" borderId="1" xfId="0" applyNumberFormat="1" applyFont="1" applyFill="1" applyBorder="1"/>
    <xf numFmtId="164" fontId="6" fillId="3" borderId="1" xfId="0" applyFont="1" applyFill="1" applyBorder="1"/>
    <xf numFmtId="0" fontId="0" fillId="8" borderId="1" xfId="0" applyNumberFormat="1" applyFill="1" applyBorder="1"/>
    <xf numFmtId="0" fontId="1" fillId="3" borderId="0" xfId="0" applyNumberFormat="1" applyFont="1" applyFill="1"/>
    <xf numFmtId="1" fontId="11" fillId="0" borderId="1" xfId="16" applyNumberFormat="1" applyFill="1" applyBorder="1"/>
    <xf numFmtId="164" fontId="11" fillId="0" borderId="1" xfId="16" applyFont="1" applyFill="1" applyBorder="1" applyAlignment="1">
      <alignment horizontal="left" vertical="top"/>
    </xf>
    <xf numFmtId="164" fontId="11" fillId="0" borderId="1" xfId="16" applyFont="1" applyFill="1" applyBorder="1" applyAlignment="1">
      <alignment horizontal="left" vertical="top" wrapText="1"/>
    </xf>
    <xf numFmtId="164" fontId="11" fillId="0" borderId="1" xfId="16" applyFill="1" applyBorder="1"/>
    <xf numFmtId="164" fontId="8" fillId="3" borderId="1" xfId="16" applyFont="1" applyFill="1" applyBorder="1" applyAlignment="1">
      <alignment horizontal="left" vertical="top" wrapText="1"/>
    </xf>
    <xf numFmtId="164" fontId="8" fillId="0" borderId="1" xfId="16" applyFont="1" applyFill="1" applyBorder="1" applyAlignment="1">
      <alignment horizontal="left" vertical="top" wrapText="1"/>
    </xf>
    <xf numFmtId="1" fontId="8" fillId="8" borderId="1" xfId="17" applyNumberFormat="1" applyFill="1" applyBorder="1"/>
    <xf numFmtId="1" fontId="11" fillId="8" borderId="1" xfId="16" applyNumberFormat="1" applyFill="1" applyBorder="1"/>
    <xf numFmtId="164" fontId="0" fillId="8" borderId="1" xfId="0" applyFill="1" applyBorder="1"/>
    <xf numFmtId="1" fontId="0" fillId="8" borderId="1" xfId="0" applyNumberFormat="1" applyFill="1" applyBorder="1"/>
    <xf numFmtId="164" fontId="0" fillId="8" borderId="8" xfId="0" applyFill="1" applyBorder="1"/>
    <xf numFmtId="0" fontId="8" fillId="3" borderId="0" xfId="0" applyNumberFormat="1" applyFont="1" applyFill="1" applyBorder="1"/>
    <xf numFmtId="164" fontId="0" fillId="0" borderId="1" xfId="16" applyFont="1" applyFill="1" applyBorder="1" applyAlignment="1">
      <alignment horizontal="left" vertical="top" wrapText="1"/>
    </xf>
    <xf numFmtId="164" fontId="8" fillId="0" borderId="1" xfId="16" applyFont="1" applyFill="1" applyBorder="1" applyAlignment="1">
      <alignment horizontal="left" vertical="top"/>
    </xf>
    <xf numFmtId="164" fontId="0" fillId="0" borderId="1" xfId="16" applyFont="1" applyFill="1" applyBorder="1" applyAlignment="1">
      <alignment horizontal="left" vertical="top"/>
    </xf>
    <xf numFmtId="164" fontId="15" fillId="0" borderId="1" xfId="16" applyFont="1" applyFill="1" applyBorder="1" applyAlignment="1">
      <alignment horizontal="left" vertical="top" wrapText="1"/>
    </xf>
    <xf numFmtId="164" fontId="15" fillId="0" borderId="1" xfId="16" applyFont="1" applyFill="1" applyBorder="1" applyAlignment="1">
      <alignment horizontal="left" vertical="top"/>
    </xf>
    <xf numFmtId="164" fontId="15" fillId="3" borderId="1" xfId="0" applyFont="1" applyFill="1" applyBorder="1" applyAlignment="1">
      <alignment horizontal="left" vertical="top" wrapText="1"/>
    </xf>
    <xf numFmtId="164" fontId="15" fillId="3" borderId="1" xfId="0" applyFont="1" applyFill="1" applyBorder="1" applyAlignment="1">
      <alignment wrapText="1"/>
    </xf>
    <xf numFmtId="164" fontId="15" fillId="3" borderId="1" xfId="0" applyFont="1" applyFill="1" applyBorder="1" applyAlignment="1">
      <alignment horizontal="left" vertical="top"/>
    </xf>
    <xf numFmtId="164" fontId="1" fillId="3" borderId="2" xfId="0" applyFont="1" applyFill="1" applyBorder="1" applyAlignment="1"/>
    <xf numFmtId="164" fontId="0" fillId="0" borderId="3" xfId="0" applyBorder="1" applyAlignment="1"/>
    <xf numFmtId="164" fontId="0" fillId="0" borderId="4" xfId="0" applyBorder="1" applyAlignment="1"/>
    <xf numFmtId="0" fontId="6" fillId="4" borderId="2" xfId="16" applyNumberFormat="1" applyFont="1" applyFill="1" applyBorder="1" applyAlignment="1">
      <alignment horizontal="center" vertical="center"/>
    </xf>
    <xf numFmtId="0" fontId="6" fillId="4" borderId="3" xfId="16" applyNumberFormat="1" applyFont="1" applyFill="1" applyBorder="1" applyAlignment="1">
      <alignment horizontal="center" vertical="center"/>
    </xf>
    <xf numFmtId="0" fontId="6" fillId="4" borderId="4" xfId="16" applyNumberFormat="1" applyFont="1" applyFill="1" applyBorder="1" applyAlignment="1">
      <alignment horizontal="center" vertical="center"/>
    </xf>
    <xf numFmtId="0" fontId="6" fillId="3" borderId="8" xfId="16" applyNumberFormat="1" applyFont="1" applyFill="1" applyBorder="1" applyAlignment="1">
      <alignment horizontal="center" vertical="center"/>
    </xf>
    <xf numFmtId="0" fontId="6" fillId="3" borderId="9" xfId="16" applyNumberFormat="1" applyFont="1" applyFill="1" applyBorder="1" applyAlignment="1">
      <alignment horizontal="center" vertical="center"/>
    </xf>
    <xf numFmtId="0" fontId="6" fillId="3" borderId="10" xfId="16" applyNumberFormat="1" applyFont="1" applyFill="1" applyBorder="1" applyAlignment="1">
      <alignment horizontal="center" vertical="center"/>
    </xf>
    <xf numFmtId="0" fontId="6" fillId="3" borderId="2" xfId="16" applyNumberFormat="1" applyFont="1" applyFill="1" applyBorder="1" applyAlignment="1">
      <alignment horizontal="center" vertical="center"/>
    </xf>
    <xf numFmtId="0" fontId="6" fillId="3" borderId="3" xfId="16" applyNumberFormat="1" applyFont="1" applyFill="1" applyBorder="1" applyAlignment="1">
      <alignment horizontal="center" vertical="center"/>
    </xf>
    <xf numFmtId="0" fontId="6" fillId="3" borderId="4" xfId="16" applyNumberFormat="1" applyFont="1" applyFill="1" applyBorder="1" applyAlignment="1">
      <alignment horizontal="center" vertical="center"/>
    </xf>
    <xf numFmtId="0" fontId="11" fillId="3" borderId="1" xfId="16" applyNumberFormat="1" applyFill="1" applyBorder="1" applyAlignment="1"/>
    <xf numFmtId="164" fontId="11" fillId="3" borderId="1" xfId="16" applyFill="1" applyBorder="1" applyAlignment="1"/>
    <xf numFmtId="0" fontId="6" fillId="3" borderId="1" xfId="16" applyNumberFormat="1" applyFont="1" applyFill="1" applyBorder="1" applyAlignment="1">
      <alignment horizontal="center" vertical="center"/>
    </xf>
    <xf numFmtId="164" fontId="11" fillId="3" borderId="1" xfId="16" applyFont="1" applyFill="1" applyBorder="1" applyAlignment="1">
      <alignment vertical="center"/>
    </xf>
    <xf numFmtId="0" fontId="8" fillId="3" borderId="1" xfId="16" applyNumberFormat="1" applyFont="1" applyFill="1" applyBorder="1" applyAlignment="1"/>
    <xf numFmtId="0" fontId="6" fillId="3" borderId="1" xfId="16" applyNumberFormat="1" applyFont="1" applyFill="1" applyBorder="1" applyAlignment="1">
      <alignment horizontal="center" vertical="center" wrapText="1"/>
    </xf>
    <xf numFmtId="0" fontId="11" fillId="3" borderId="1" xfId="16" applyNumberFormat="1" applyFont="1" applyFill="1" applyBorder="1" applyAlignment="1">
      <alignment vertical="center" wrapText="1"/>
    </xf>
    <xf numFmtId="164" fontId="6" fillId="3" borderId="1" xfId="16" applyFont="1" applyFill="1" applyBorder="1" applyAlignment="1">
      <alignment horizontal="center" vertical="center" wrapText="1"/>
    </xf>
    <xf numFmtId="164" fontId="11" fillId="3" borderId="1" xfId="16" applyFont="1" applyFill="1" applyBorder="1" applyAlignment="1">
      <alignment horizontal="center" vertical="center" wrapText="1"/>
    </xf>
    <xf numFmtId="164" fontId="6" fillId="3" borderId="1" xfId="16" applyFont="1" applyFill="1" applyBorder="1" applyAlignment="1">
      <alignment horizontal="center" vertical="center"/>
    </xf>
    <xf numFmtId="164" fontId="11" fillId="3" borderId="1" xfId="16" applyFill="1" applyBorder="1" applyAlignment="1">
      <alignment vertical="center"/>
    </xf>
    <xf numFmtId="0" fontId="6" fillId="3" borderId="1" xfId="0" applyNumberFormat="1" applyFont="1" applyFill="1" applyBorder="1" applyAlignment="1">
      <alignment horizontal="center" vertical="center" wrapText="1"/>
    </xf>
    <xf numFmtId="0" fontId="8" fillId="3" borderId="1" xfId="0" applyNumberFormat="1" applyFont="1" applyFill="1" applyBorder="1" applyAlignment="1">
      <alignment vertical="center" wrapText="1"/>
    </xf>
    <xf numFmtId="164" fontId="6" fillId="3" borderId="1" xfId="0" applyFont="1" applyFill="1" applyBorder="1" applyAlignment="1">
      <alignment horizontal="center" vertical="center" wrapText="1"/>
    </xf>
    <xf numFmtId="164" fontId="8" fillId="3" borderId="1" xfId="0" applyFont="1" applyFill="1" applyBorder="1" applyAlignment="1">
      <alignment horizontal="center" vertical="center" wrapText="1"/>
    </xf>
    <xf numFmtId="0" fontId="1" fillId="3" borderId="1" xfId="17" applyNumberFormat="1" applyFont="1" applyFill="1" applyBorder="1" applyAlignment="1">
      <alignment horizontal="center" vertical="center"/>
    </xf>
    <xf numFmtId="164" fontId="8" fillId="3" borderId="1" xfId="17" applyFill="1" applyBorder="1" applyAlignment="1"/>
    <xf numFmtId="0" fontId="6" fillId="3" borderId="1" xfId="17" applyNumberFormat="1" applyFont="1" applyFill="1" applyBorder="1" applyAlignment="1">
      <alignment horizontal="center" vertical="center" wrapText="1"/>
    </xf>
    <xf numFmtId="0" fontId="8" fillId="3" borderId="1" xfId="17" applyNumberFormat="1" applyFont="1" applyFill="1" applyBorder="1" applyAlignment="1">
      <alignment vertical="center" wrapText="1"/>
    </xf>
    <xf numFmtId="0" fontId="1" fillId="3" borderId="1" xfId="0" applyNumberFormat="1" applyFont="1" applyFill="1" applyBorder="1" applyAlignment="1">
      <alignment horizontal="center" vertical="center"/>
    </xf>
    <xf numFmtId="164" fontId="0" fillId="3" borderId="1" xfId="0" applyFill="1" applyBorder="1" applyAlignment="1"/>
    <xf numFmtId="0" fontId="14" fillId="3" borderId="1" xfId="0" applyNumberFormat="1" applyFont="1" applyFill="1" applyBorder="1" applyAlignment="1">
      <alignment horizontal="center" vertical="center"/>
    </xf>
  </cellXfs>
  <cellStyles count="18">
    <cellStyle name="Excel Built-in Normal" xfId="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16"/>
    <cellStyle name="Normal 3" xfId="17"/>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Cie/Users/IdaBagusHendraGupta/Documents/USDP/J/J-Monev/J-Monev-QA/J-QA-Buku%20Puti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Komunikasi"/>
      <sheetName val="PMJK &amp; Higiene"/>
      <sheetName val="Partisipasi Swasta"/>
      <sheetName val="Teknis"/>
      <sheetName val="Pendanaan"/>
      <sheetName val="Kelembagaan"/>
    </sheetNames>
    <sheetDataSet>
      <sheetData sheetId="0" refreshError="1"/>
      <sheetData sheetId="1">
        <row r="6">
          <cell r="B6" t="str">
            <v>Apakah sudah terdapat informasi yang lengkap mengenai para pelaku utama _x000D_komunikasi (termasuk selain humas/infokom - komunikator dari berbagai instansi/SKPD)  yang melakukan berbagai kegiatan advokasi, _x000D_mobilisasi sosial dan kampanye kebijakan dan program</v>
          </cell>
        </row>
      </sheetData>
      <sheetData sheetId="2"/>
      <sheetData sheetId="3">
        <row r="14">
          <cell r="G14">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50" zoomScaleNormal="150" zoomScalePageLayoutView="150" workbookViewId="0">
      <selection activeCell="B7" sqref="B7"/>
    </sheetView>
  </sheetViews>
  <sheetFormatPr defaultColWidth="10.6640625" defaultRowHeight="13.2" x14ac:dyDescent="0.25"/>
  <cols>
    <col min="1" max="1" width="4.44140625" customWidth="1"/>
    <col min="2" max="2" width="68.44140625" customWidth="1"/>
  </cols>
  <sheetData>
    <row r="1" spans="1:2" x14ac:dyDescent="0.25">
      <c r="A1" s="2" t="s">
        <v>30</v>
      </c>
    </row>
    <row r="2" spans="1:2" x14ac:dyDescent="0.25">
      <c r="A2" s="2" t="s">
        <v>33</v>
      </c>
    </row>
    <row r="3" spans="1:2" x14ac:dyDescent="0.25">
      <c r="A3" s="2"/>
    </row>
    <row r="4" spans="1:2" x14ac:dyDescent="0.25">
      <c r="A4" s="2" t="s">
        <v>53</v>
      </c>
    </row>
    <row r="5" spans="1:2" ht="26.4" x14ac:dyDescent="0.25">
      <c r="A5" s="5">
        <v>1</v>
      </c>
      <c r="B5" s="3" t="s">
        <v>39</v>
      </c>
    </row>
    <row r="6" spans="1:2" ht="26.4" x14ac:dyDescent="0.25">
      <c r="A6" s="5">
        <v>2</v>
      </c>
      <c r="B6" s="3" t="s">
        <v>40</v>
      </c>
    </row>
    <row r="7" spans="1:2" ht="52.8" x14ac:dyDescent="0.25">
      <c r="A7" s="5">
        <v>3</v>
      </c>
      <c r="B7" s="3" t="s">
        <v>13</v>
      </c>
    </row>
    <row r="8" spans="1:2" ht="26.4" x14ac:dyDescent="0.25">
      <c r="A8" s="5">
        <v>4</v>
      </c>
      <c r="B8" s="3" t="s">
        <v>195</v>
      </c>
    </row>
    <row r="9" spans="1:2" ht="26.4" x14ac:dyDescent="0.25">
      <c r="A9" s="5">
        <v>5</v>
      </c>
      <c r="B9" s="3" t="s">
        <v>23</v>
      </c>
    </row>
    <row r="10" spans="1:2" ht="66" x14ac:dyDescent="0.25">
      <c r="A10" s="5">
        <v>6</v>
      </c>
      <c r="B10" s="3" t="s">
        <v>0</v>
      </c>
    </row>
    <row r="11" spans="1:2" x14ac:dyDescent="0.25">
      <c r="A11" s="1"/>
      <c r="B11" s="3"/>
    </row>
    <row r="12" spans="1:2" x14ac:dyDescent="0.25">
      <c r="A12" s="4" t="s">
        <v>22</v>
      </c>
      <c r="B12" s="3"/>
    </row>
    <row r="13" spans="1:2" ht="26.4" x14ac:dyDescent="0.25">
      <c r="A13" s="5">
        <v>1</v>
      </c>
      <c r="B13" s="3" t="s">
        <v>196</v>
      </c>
    </row>
    <row r="14" spans="1:2" ht="26.4" x14ac:dyDescent="0.25">
      <c r="A14" s="5">
        <v>2</v>
      </c>
      <c r="B14" s="3" t="s">
        <v>194</v>
      </c>
    </row>
    <row r="15" spans="1:2" ht="92.4" x14ac:dyDescent="0.25">
      <c r="A15" s="5">
        <v>3</v>
      </c>
      <c r="B15" s="3" t="s">
        <v>14</v>
      </c>
    </row>
    <row r="16" spans="1:2" ht="39.6" x14ac:dyDescent="0.25">
      <c r="A16" s="5">
        <v>4</v>
      </c>
      <c r="B16" s="3" t="s">
        <v>52</v>
      </c>
    </row>
    <row r="17" spans="1:2" x14ac:dyDescent="0.25">
      <c r="A17" s="5">
        <v>5</v>
      </c>
      <c r="B17" s="3" t="s">
        <v>28</v>
      </c>
    </row>
    <row r="18" spans="1:2" x14ac:dyDescent="0.25">
      <c r="A18" s="1">
        <v>6</v>
      </c>
      <c r="B18" s="3" t="s">
        <v>24</v>
      </c>
    </row>
    <row r="19" spans="1:2" ht="26.4" x14ac:dyDescent="0.25">
      <c r="B19" s="43" t="s">
        <v>34</v>
      </c>
    </row>
    <row r="20" spans="1:2" x14ac:dyDescent="0.25">
      <c r="B20" s="43" t="s">
        <v>35</v>
      </c>
    </row>
    <row r="21" spans="1:2" ht="26.4" x14ac:dyDescent="0.25">
      <c r="B21" s="43" t="s">
        <v>36</v>
      </c>
    </row>
    <row r="22" spans="1:2" x14ac:dyDescent="0.25">
      <c r="B22" s="43" t="s">
        <v>37</v>
      </c>
    </row>
  </sheetData>
  <phoneticPr fontId="5"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8"/>
  <sheetViews>
    <sheetView workbookViewId="0">
      <selection activeCell="B2" sqref="B2"/>
    </sheetView>
  </sheetViews>
  <sheetFormatPr defaultColWidth="10.77734375" defaultRowHeight="13.2" x14ac:dyDescent="0.25"/>
  <cols>
    <col min="1" max="1" width="5.44140625" style="8" customWidth="1"/>
    <col min="2" max="2" width="66.44140625" style="8" customWidth="1"/>
    <col min="3" max="6" width="10.77734375" style="8"/>
    <col min="7" max="7" width="21.6640625" style="8" customWidth="1"/>
    <col min="8" max="16384" width="10.77734375" style="8"/>
  </cols>
  <sheetData>
    <row r="1" spans="1:7" x14ac:dyDescent="0.25">
      <c r="A1" s="205" t="s">
        <v>188</v>
      </c>
    </row>
    <row r="2" spans="1:7" x14ac:dyDescent="0.25">
      <c r="A2" s="7" t="s">
        <v>55</v>
      </c>
      <c r="B2" s="57">
        <f>SUM(C17:F17)/40*100</f>
        <v>0</v>
      </c>
    </row>
    <row r="3" spans="1:7" x14ac:dyDescent="0.25">
      <c r="A3" s="22"/>
    </row>
    <row r="4" spans="1:7" ht="15" customHeight="1" x14ac:dyDescent="0.25">
      <c r="A4" s="61"/>
      <c r="B4" s="54"/>
      <c r="C4" s="249" t="s">
        <v>29</v>
      </c>
      <c r="D4" s="250"/>
      <c r="E4" s="250"/>
      <c r="F4" s="250"/>
      <c r="G4" s="251" t="s">
        <v>49</v>
      </c>
    </row>
    <row r="5" spans="1:7" ht="15" customHeight="1" x14ac:dyDescent="0.25">
      <c r="A5" s="56" t="s">
        <v>25</v>
      </c>
      <c r="B5" s="58" t="s">
        <v>68</v>
      </c>
      <c r="C5" s="23">
        <v>1</v>
      </c>
      <c r="D5" s="23">
        <v>2</v>
      </c>
      <c r="E5" s="23">
        <v>3</v>
      </c>
      <c r="F5" s="23">
        <v>4</v>
      </c>
      <c r="G5" s="251"/>
    </row>
    <row r="6" spans="1:7" ht="15" customHeight="1" x14ac:dyDescent="0.25">
      <c r="A6" s="55"/>
      <c r="B6" s="55"/>
      <c r="C6" s="23" t="s">
        <v>20</v>
      </c>
      <c r="D6" s="23"/>
      <c r="E6" s="23"/>
      <c r="F6" s="23" t="s">
        <v>48</v>
      </c>
      <c r="G6" s="252"/>
    </row>
    <row r="7" spans="1:7" ht="64.5" customHeight="1" x14ac:dyDescent="0.25">
      <c r="A7" s="24">
        <v>1</v>
      </c>
      <c r="B7" s="78" t="s">
        <v>91</v>
      </c>
      <c r="C7" s="6"/>
      <c r="D7" s="83"/>
      <c r="E7" s="6"/>
      <c r="F7" s="6"/>
      <c r="G7" s="25"/>
    </row>
    <row r="8" spans="1:7" ht="66.75" customHeight="1" x14ac:dyDescent="0.25">
      <c r="A8" s="24">
        <v>2</v>
      </c>
      <c r="B8" s="78" t="s">
        <v>92</v>
      </c>
      <c r="C8" s="6"/>
      <c r="D8" s="6"/>
      <c r="E8" s="6"/>
      <c r="F8" s="6"/>
      <c r="G8" s="25"/>
    </row>
    <row r="9" spans="1:7" ht="53.25" customHeight="1" x14ac:dyDescent="0.25">
      <c r="A9" s="24">
        <v>3</v>
      </c>
      <c r="B9" s="78" t="s">
        <v>93</v>
      </c>
      <c r="C9" s="6"/>
      <c r="D9" s="6"/>
      <c r="E9" s="6"/>
      <c r="F9" s="6"/>
      <c r="G9" s="25"/>
    </row>
    <row r="10" spans="1:7" ht="54" customHeight="1" x14ac:dyDescent="0.25">
      <c r="A10" s="24">
        <v>4</v>
      </c>
      <c r="B10" s="52" t="s">
        <v>187</v>
      </c>
      <c r="C10" s="6"/>
      <c r="D10" s="6"/>
      <c r="E10" s="6"/>
      <c r="F10" s="6"/>
      <c r="G10" s="25"/>
    </row>
    <row r="11" spans="1:7" ht="54" customHeight="1" x14ac:dyDescent="0.25">
      <c r="A11" s="24">
        <v>5</v>
      </c>
      <c r="B11" s="108" t="s">
        <v>186</v>
      </c>
      <c r="C11" s="6"/>
      <c r="D11" s="6"/>
      <c r="E11" s="6"/>
      <c r="F11" s="6"/>
      <c r="G11" s="25"/>
    </row>
    <row r="12" spans="1:7" ht="53.25" customHeight="1" x14ac:dyDescent="0.25">
      <c r="A12" s="24">
        <v>6</v>
      </c>
      <c r="B12" s="79" t="s">
        <v>94</v>
      </c>
      <c r="C12" s="6"/>
      <c r="D12" s="6"/>
      <c r="E12" s="6"/>
      <c r="F12" s="6"/>
      <c r="G12" s="25"/>
    </row>
    <row r="13" spans="1:7" ht="51.75" customHeight="1" x14ac:dyDescent="0.25">
      <c r="A13" s="24">
        <v>7</v>
      </c>
      <c r="B13" s="52" t="s">
        <v>185</v>
      </c>
      <c r="C13" s="6"/>
      <c r="D13" s="6"/>
      <c r="E13" s="6"/>
      <c r="F13" s="6"/>
      <c r="G13" s="25"/>
    </row>
    <row r="14" spans="1:7" ht="51.75" customHeight="1" x14ac:dyDescent="0.25">
      <c r="A14" s="24">
        <v>8</v>
      </c>
      <c r="B14" s="78" t="s">
        <v>97</v>
      </c>
      <c r="C14" s="6"/>
      <c r="D14" s="6"/>
      <c r="E14" s="6"/>
      <c r="F14" s="6"/>
      <c r="G14" s="25"/>
    </row>
    <row r="15" spans="1:7" ht="52.8" x14ac:dyDescent="0.25">
      <c r="A15" s="24">
        <v>9</v>
      </c>
      <c r="B15" s="224" t="s">
        <v>204</v>
      </c>
      <c r="C15" s="6"/>
      <c r="D15" s="6"/>
      <c r="E15" s="6"/>
      <c r="F15" s="6"/>
      <c r="G15" s="25"/>
    </row>
    <row r="16" spans="1:7" ht="15" customHeight="1" x14ac:dyDescent="0.25">
      <c r="A16" s="24">
        <v>10</v>
      </c>
      <c r="B16" s="77" t="s">
        <v>89</v>
      </c>
      <c r="C16" s="6"/>
      <c r="D16" s="6"/>
      <c r="E16" s="6"/>
      <c r="F16" s="6"/>
      <c r="G16" s="25"/>
    </row>
    <row r="17" spans="1:6" x14ac:dyDescent="0.25">
      <c r="A17" s="7" t="s">
        <v>21</v>
      </c>
      <c r="B17" s="26"/>
      <c r="C17" s="21">
        <f>SUM(C7:C16)*C5</f>
        <v>0</v>
      </c>
      <c r="D17" s="69">
        <f t="shared" ref="D17:F17" si="0">SUM(D7:D16)*D5</f>
        <v>0</v>
      </c>
      <c r="E17" s="69">
        <f t="shared" si="0"/>
        <v>0</v>
      </c>
      <c r="F17" s="69">
        <f t="shared" si="0"/>
        <v>0</v>
      </c>
    </row>
    <row r="18" spans="1:6" x14ac:dyDescent="0.25">
      <c r="A18" s="7"/>
      <c r="B18" s="26"/>
    </row>
  </sheetData>
  <mergeCells count="2">
    <mergeCell ref="C4:F4"/>
    <mergeCell ref="G4:G6"/>
  </mergeCells>
  <phoneticPr fontId="5" type="noConversion"/>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B2" sqref="B2"/>
    </sheetView>
  </sheetViews>
  <sheetFormatPr defaultColWidth="10.77734375" defaultRowHeight="13.2" x14ac:dyDescent="0.25"/>
  <cols>
    <col min="1" max="1" width="5.44140625" style="8" customWidth="1"/>
    <col min="2" max="2" width="50.33203125" style="8" customWidth="1"/>
    <col min="3" max="6" width="10.77734375" style="8"/>
    <col min="7" max="7" width="21.6640625" style="8" customWidth="1"/>
    <col min="8" max="16384" width="10.77734375" style="8"/>
  </cols>
  <sheetData>
    <row r="1" spans="1:7" x14ac:dyDescent="0.25">
      <c r="A1" s="205" t="s">
        <v>189</v>
      </c>
    </row>
    <row r="2" spans="1:7" x14ac:dyDescent="0.25">
      <c r="A2" s="7" t="s">
        <v>55</v>
      </c>
      <c r="B2" s="71">
        <f>SUM(C11:F11)/16*100</f>
        <v>0</v>
      </c>
    </row>
    <row r="3" spans="1:7" x14ac:dyDescent="0.25">
      <c r="A3" s="22"/>
    </row>
    <row r="4" spans="1:7" ht="15" customHeight="1" x14ac:dyDescent="0.25">
      <c r="A4" s="61"/>
      <c r="B4" s="59"/>
      <c r="C4" s="249" t="s">
        <v>29</v>
      </c>
      <c r="D4" s="250"/>
      <c r="E4" s="250"/>
      <c r="F4" s="250"/>
      <c r="G4" s="251" t="s">
        <v>49</v>
      </c>
    </row>
    <row r="5" spans="1:7" ht="15" customHeight="1" x14ac:dyDescent="0.25">
      <c r="A5" s="56" t="s">
        <v>25</v>
      </c>
      <c r="B5" s="58" t="s">
        <v>69</v>
      </c>
      <c r="C5" s="49">
        <v>1</v>
      </c>
      <c r="D5" s="49">
        <v>2</v>
      </c>
      <c r="E5" s="49">
        <v>3</v>
      </c>
      <c r="F5" s="49">
        <v>4</v>
      </c>
      <c r="G5" s="251"/>
    </row>
    <row r="6" spans="1:7" ht="15" customHeight="1" x14ac:dyDescent="0.25">
      <c r="A6" s="55"/>
      <c r="B6" s="60"/>
      <c r="C6" s="49" t="s">
        <v>20</v>
      </c>
      <c r="D6" s="49"/>
      <c r="E6" s="49"/>
      <c r="F6" s="49" t="s">
        <v>48</v>
      </c>
      <c r="G6" s="252"/>
    </row>
    <row r="7" spans="1:7" ht="66" x14ac:dyDescent="0.25">
      <c r="A7" s="24">
        <v>1</v>
      </c>
      <c r="B7" s="52" t="s">
        <v>190</v>
      </c>
      <c r="C7" s="6"/>
      <c r="D7" s="6"/>
      <c r="E7" s="6"/>
      <c r="F7" s="6"/>
      <c r="G7" s="25"/>
    </row>
    <row r="8" spans="1:7" x14ac:dyDescent="0.25">
      <c r="A8" s="24">
        <v>2</v>
      </c>
      <c r="B8" s="78" t="s">
        <v>95</v>
      </c>
      <c r="C8" s="6"/>
      <c r="D8" s="6"/>
      <c r="E8" s="6"/>
      <c r="F8" s="6"/>
      <c r="G8" s="25"/>
    </row>
    <row r="9" spans="1:7" x14ac:dyDescent="0.25">
      <c r="A9" s="24">
        <v>3</v>
      </c>
      <c r="B9" s="52" t="s">
        <v>83</v>
      </c>
      <c r="C9" s="6"/>
      <c r="D9" s="6"/>
      <c r="E9" s="6"/>
      <c r="F9" s="6"/>
      <c r="G9" s="25"/>
    </row>
    <row r="10" spans="1:7" x14ac:dyDescent="0.25">
      <c r="A10" s="24">
        <v>4</v>
      </c>
      <c r="B10" s="80" t="s">
        <v>96</v>
      </c>
      <c r="C10" s="6"/>
      <c r="D10" s="6"/>
      <c r="E10" s="6"/>
      <c r="F10" s="6"/>
      <c r="G10" s="25"/>
    </row>
    <row r="11" spans="1:7" x14ac:dyDescent="0.25">
      <c r="A11" s="7" t="s">
        <v>21</v>
      </c>
      <c r="B11" s="26"/>
      <c r="C11" s="38">
        <f>SUM(C7:C10)*C5</f>
        <v>0</v>
      </c>
      <c r="D11" s="38">
        <f>SUM(D7:D10)*D5</f>
        <v>0</v>
      </c>
      <c r="E11" s="38">
        <f>SUM(E7:E10)*E5</f>
        <v>0</v>
      </c>
      <c r="F11" s="38">
        <f>SUM(F7:F10)*F5</f>
        <v>0</v>
      </c>
    </row>
    <row r="12" spans="1:7" x14ac:dyDescent="0.25">
      <c r="A12" s="7"/>
      <c r="B12" s="26"/>
    </row>
  </sheetData>
  <mergeCells count="2">
    <mergeCell ref="C4:F4"/>
    <mergeCell ref="G4:G6"/>
  </mergeCells>
  <phoneticPr fontId="5" type="noConversion"/>
  <pageMargins left="0.75" right="0.75" top="1" bottom="1" header="0.5" footer="0.5"/>
  <pageSetup paperSize="9" orientation="portrait" horizontalDpi="1200" verticalDpi="12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59"/>
  <sheetViews>
    <sheetView topLeftCell="A41" zoomScale="90" zoomScaleNormal="90" zoomScalePageLayoutView="90" workbookViewId="0">
      <selection activeCell="B59" sqref="B59"/>
    </sheetView>
  </sheetViews>
  <sheetFormatPr defaultColWidth="10.77734375" defaultRowHeight="13.2" x14ac:dyDescent="0.25"/>
  <cols>
    <col min="1" max="1" width="5.44140625" style="8" customWidth="1"/>
    <col min="2" max="2" width="52" style="8" customWidth="1"/>
    <col min="3" max="6" width="10.77734375" style="8"/>
    <col min="7" max="7" width="21.6640625" style="8" customWidth="1"/>
    <col min="8" max="16384" width="10.77734375" style="8"/>
  </cols>
  <sheetData>
    <row r="1" spans="1:7" x14ac:dyDescent="0.25">
      <c r="A1" s="20" t="s">
        <v>58</v>
      </c>
    </row>
    <row r="2" spans="1:7" x14ac:dyDescent="0.25">
      <c r="A2" s="7" t="s">
        <v>43</v>
      </c>
      <c r="B2" s="72">
        <f>SUM(C13:F13,C22:F22,C30:F30,C43:F43,C56:F56)/84*100</f>
        <v>0</v>
      </c>
    </row>
    <row r="3" spans="1:7" x14ac:dyDescent="0.25">
      <c r="A3" s="22"/>
    </row>
    <row r="4" spans="1:7" ht="15" customHeight="1" x14ac:dyDescent="0.25">
      <c r="A4" s="61"/>
      <c r="B4" s="62"/>
      <c r="C4" s="249" t="s">
        <v>29</v>
      </c>
      <c r="D4" s="250"/>
      <c r="E4" s="250"/>
      <c r="F4" s="250"/>
      <c r="G4" s="251" t="s">
        <v>49</v>
      </c>
    </row>
    <row r="5" spans="1:7" ht="15" customHeight="1" x14ac:dyDescent="0.25">
      <c r="A5" s="75" t="s">
        <v>25</v>
      </c>
      <c r="B5" s="75" t="s">
        <v>70</v>
      </c>
      <c r="C5" s="44">
        <v>1</v>
      </c>
      <c r="D5" s="44">
        <v>2</v>
      </c>
      <c r="E5" s="44">
        <v>3</v>
      </c>
      <c r="F5" s="44">
        <v>4</v>
      </c>
      <c r="G5" s="251"/>
    </row>
    <row r="6" spans="1:7" ht="15" customHeight="1" x14ac:dyDescent="0.25">
      <c r="A6" s="76"/>
      <c r="B6" s="76"/>
      <c r="C6" s="44" t="s">
        <v>20</v>
      </c>
      <c r="D6" s="44"/>
      <c r="E6" s="44"/>
      <c r="F6" s="44" t="s">
        <v>48</v>
      </c>
      <c r="G6" s="252"/>
    </row>
    <row r="7" spans="1:7" ht="26.4" x14ac:dyDescent="0.25">
      <c r="A7" s="24">
        <v>1</v>
      </c>
      <c r="B7" s="73" t="s">
        <v>87</v>
      </c>
      <c r="C7" s="6"/>
      <c r="D7" s="6"/>
      <c r="E7" s="6"/>
      <c r="F7" s="6"/>
      <c r="G7" s="25"/>
    </row>
    <row r="8" spans="1:7" ht="26.4" x14ac:dyDescent="0.25">
      <c r="A8" s="24">
        <v>2</v>
      </c>
      <c r="B8" s="73" t="s">
        <v>197</v>
      </c>
      <c r="C8" s="6"/>
      <c r="D8" s="6"/>
      <c r="E8" s="6"/>
      <c r="F8" s="6"/>
      <c r="G8" s="25"/>
    </row>
    <row r="9" spans="1:7" ht="26.4" x14ac:dyDescent="0.25">
      <c r="A9" s="24">
        <v>3</v>
      </c>
      <c r="B9" s="30" t="s">
        <v>64</v>
      </c>
      <c r="C9" s="6"/>
      <c r="D9" s="6"/>
      <c r="E9" s="6"/>
      <c r="F9" s="6"/>
      <c r="G9" s="25"/>
    </row>
    <row r="10" spans="1:7" x14ac:dyDescent="0.25">
      <c r="A10" s="24">
        <v>4</v>
      </c>
      <c r="B10" s="30" t="s">
        <v>65</v>
      </c>
      <c r="C10" s="6"/>
      <c r="D10" s="6"/>
      <c r="E10" s="6"/>
      <c r="F10" s="6"/>
      <c r="G10" s="25"/>
    </row>
    <row r="11" spans="1:7" x14ac:dyDescent="0.25">
      <c r="A11" s="24">
        <v>5</v>
      </c>
      <c r="B11" s="30" t="s">
        <v>66</v>
      </c>
      <c r="C11" s="6"/>
      <c r="D11" s="6"/>
      <c r="E11" s="6"/>
      <c r="F11" s="6"/>
      <c r="G11" s="25"/>
    </row>
    <row r="12" spans="1:7" x14ac:dyDescent="0.25">
      <c r="A12" s="24">
        <v>6</v>
      </c>
      <c r="B12" s="30" t="s">
        <v>67</v>
      </c>
      <c r="C12" s="6"/>
      <c r="D12" s="6"/>
      <c r="E12" s="6"/>
      <c r="F12" s="6"/>
      <c r="G12" s="25"/>
    </row>
    <row r="13" spans="1:7" x14ac:dyDescent="0.25">
      <c r="A13" s="7" t="s">
        <v>21</v>
      </c>
      <c r="B13" s="26"/>
      <c r="C13" s="38">
        <f>SUM(C7:C12)*C5</f>
        <v>0</v>
      </c>
      <c r="D13" s="38">
        <f>SUM(D7:D12)*D5</f>
        <v>0</v>
      </c>
      <c r="E13" s="38">
        <f>SUM(E7:E12)*E5</f>
        <v>0</v>
      </c>
      <c r="F13" s="38">
        <f>SUM(F7:F12)*F5</f>
        <v>0</v>
      </c>
    </row>
    <row r="14" spans="1:7" x14ac:dyDescent="0.25">
      <c r="A14" s="7"/>
      <c r="B14" s="26"/>
    </row>
    <row r="17" spans="1:7" x14ac:dyDescent="0.25">
      <c r="A17" s="61"/>
      <c r="B17" s="62"/>
      <c r="C17" s="249" t="s">
        <v>29</v>
      </c>
      <c r="D17" s="250"/>
      <c r="E17" s="250"/>
      <c r="F17" s="250"/>
      <c r="G17" s="251" t="s">
        <v>49</v>
      </c>
    </row>
    <row r="18" spans="1:7" x14ac:dyDescent="0.25">
      <c r="A18" s="56" t="s">
        <v>25</v>
      </c>
      <c r="B18" s="56" t="s">
        <v>71</v>
      </c>
      <c r="C18" s="49">
        <v>1</v>
      </c>
      <c r="D18" s="49">
        <v>2</v>
      </c>
      <c r="E18" s="49">
        <v>3</v>
      </c>
      <c r="F18" s="49">
        <v>4</v>
      </c>
      <c r="G18" s="251"/>
    </row>
    <row r="19" spans="1:7" x14ac:dyDescent="0.25">
      <c r="A19" s="63"/>
      <c r="B19" s="63"/>
      <c r="C19" s="49" t="s">
        <v>20</v>
      </c>
      <c r="D19" s="49"/>
      <c r="E19" s="49"/>
      <c r="F19" s="49" t="s">
        <v>48</v>
      </c>
      <c r="G19" s="252"/>
    </row>
    <row r="20" spans="1:7" x14ac:dyDescent="0.25">
      <c r="A20" s="24">
        <v>1</v>
      </c>
      <c r="B20" s="74" t="s">
        <v>216</v>
      </c>
      <c r="C20" s="6"/>
      <c r="D20" s="6"/>
      <c r="E20" s="6"/>
      <c r="F20" s="6"/>
      <c r="G20" s="25"/>
    </row>
    <row r="21" spans="1:7" ht="26.4" x14ac:dyDescent="0.25">
      <c r="A21" s="24">
        <v>2</v>
      </c>
      <c r="B21" s="223" t="s">
        <v>215</v>
      </c>
      <c r="C21" s="6"/>
      <c r="D21" s="6"/>
      <c r="E21" s="6"/>
      <c r="F21" s="6"/>
      <c r="G21" s="25"/>
    </row>
    <row r="22" spans="1:7" x14ac:dyDescent="0.25">
      <c r="A22" s="7" t="s">
        <v>21</v>
      </c>
      <c r="B22" s="26"/>
      <c r="C22" s="38">
        <f>SUM(C20:C21)*C18</f>
        <v>0</v>
      </c>
      <c r="D22" s="38">
        <f>SUM(D20:D21)*D18</f>
        <v>0</v>
      </c>
      <c r="E22" s="38">
        <f>SUM(E20:E21)*E18</f>
        <v>0</v>
      </c>
      <c r="F22" s="38">
        <f>SUM(F20:F21)*F18</f>
        <v>0</v>
      </c>
    </row>
    <row r="26" spans="1:7" x14ac:dyDescent="0.25">
      <c r="A26" s="61"/>
      <c r="B26" s="62"/>
      <c r="C26" s="249" t="s">
        <v>29</v>
      </c>
      <c r="D26" s="250"/>
      <c r="E26" s="250"/>
      <c r="F26" s="250"/>
      <c r="G26" s="251" t="s">
        <v>46</v>
      </c>
    </row>
    <row r="27" spans="1:7" x14ac:dyDescent="0.25">
      <c r="A27" s="56" t="s">
        <v>25</v>
      </c>
      <c r="B27" s="56" t="s">
        <v>1</v>
      </c>
      <c r="C27" s="50">
        <v>1</v>
      </c>
      <c r="D27" s="50">
        <v>2</v>
      </c>
      <c r="E27" s="50">
        <v>3</v>
      </c>
      <c r="F27" s="50">
        <v>4</v>
      </c>
      <c r="G27" s="251"/>
    </row>
    <row r="28" spans="1:7" x14ac:dyDescent="0.25">
      <c r="A28" s="63"/>
      <c r="B28" s="63"/>
      <c r="C28" s="50" t="s">
        <v>20</v>
      </c>
      <c r="D28" s="50"/>
      <c r="E28" s="50"/>
      <c r="F28" s="50" t="s">
        <v>48</v>
      </c>
      <c r="G28" s="252"/>
    </row>
    <row r="29" spans="1:7" x14ac:dyDescent="0.25">
      <c r="A29" s="24">
        <v>1</v>
      </c>
      <c r="B29" s="27" t="s">
        <v>2</v>
      </c>
      <c r="C29" s="6"/>
      <c r="D29" s="6"/>
      <c r="E29" s="6"/>
      <c r="F29" s="6"/>
      <c r="G29" s="25"/>
    </row>
    <row r="30" spans="1:7" x14ac:dyDescent="0.25">
      <c r="A30" s="7" t="s">
        <v>21</v>
      </c>
      <c r="B30" s="26"/>
      <c r="C30" s="69">
        <f>SUM(C29:C29)*C27</f>
        <v>0</v>
      </c>
      <c r="D30" s="69">
        <f>SUM(D29:D29)*D27</f>
        <v>0</v>
      </c>
      <c r="E30" s="69">
        <f>SUM(E29:E29)*E27</f>
        <v>0</v>
      </c>
      <c r="F30" s="69">
        <f>SUM(F29:F29)*F27</f>
        <v>0</v>
      </c>
    </row>
    <row r="34" spans="1:7" x14ac:dyDescent="0.25">
      <c r="A34" s="61"/>
      <c r="B34" s="62"/>
      <c r="C34" s="249" t="s">
        <v>29</v>
      </c>
      <c r="D34" s="250"/>
      <c r="E34" s="250"/>
      <c r="F34" s="250"/>
      <c r="G34" s="251" t="s">
        <v>46</v>
      </c>
    </row>
    <row r="35" spans="1:7" x14ac:dyDescent="0.25">
      <c r="A35" s="56" t="s">
        <v>25</v>
      </c>
      <c r="B35" s="56" t="s">
        <v>3</v>
      </c>
      <c r="C35" s="50">
        <v>1</v>
      </c>
      <c r="D35" s="50">
        <v>2</v>
      </c>
      <c r="E35" s="50">
        <v>3</v>
      </c>
      <c r="F35" s="50">
        <v>4</v>
      </c>
      <c r="G35" s="251"/>
    </row>
    <row r="36" spans="1:7" x14ac:dyDescent="0.25">
      <c r="A36" s="63"/>
      <c r="B36" s="63"/>
      <c r="C36" s="50" t="s">
        <v>20</v>
      </c>
      <c r="D36" s="50"/>
      <c r="E36" s="50"/>
      <c r="F36" s="50" t="s">
        <v>48</v>
      </c>
      <c r="G36" s="252"/>
    </row>
    <row r="37" spans="1:7" x14ac:dyDescent="0.25">
      <c r="A37" s="24">
        <v>1</v>
      </c>
      <c r="B37" s="74" t="s">
        <v>217</v>
      </c>
      <c r="C37" s="6"/>
      <c r="D37" s="6"/>
      <c r="E37" s="6"/>
      <c r="F37" s="6"/>
      <c r="G37" s="25"/>
    </row>
    <row r="38" spans="1:7" x14ac:dyDescent="0.25">
      <c r="A38" s="24">
        <v>2</v>
      </c>
      <c r="B38" s="27" t="s">
        <v>4</v>
      </c>
      <c r="C38" s="6"/>
      <c r="D38" s="6"/>
      <c r="E38" s="6"/>
      <c r="F38" s="6"/>
      <c r="G38" s="25"/>
    </row>
    <row r="39" spans="1:7" x14ac:dyDescent="0.25">
      <c r="A39" s="24">
        <v>3</v>
      </c>
      <c r="B39" s="27" t="s">
        <v>5</v>
      </c>
      <c r="C39" s="6"/>
      <c r="D39" s="6"/>
      <c r="E39" s="6"/>
      <c r="F39" s="6"/>
      <c r="G39" s="25"/>
    </row>
    <row r="40" spans="1:7" x14ac:dyDescent="0.25">
      <c r="A40" s="24">
        <v>4</v>
      </c>
      <c r="B40" s="27" t="s">
        <v>6</v>
      </c>
      <c r="C40" s="6"/>
      <c r="D40" s="6"/>
      <c r="E40" s="6"/>
      <c r="F40" s="6"/>
      <c r="G40" s="25"/>
    </row>
    <row r="41" spans="1:7" x14ac:dyDescent="0.25">
      <c r="A41" s="24">
        <v>5</v>
      </c>
      <c r="B41" s="27" t="s">
        <v>7</v>
      </c>
      <c r="C41" s="6"/>
      <c r="D41" s="6"/>
      <c r="E41" s="6"/>
      <c r="F41" s="6"/>
      <c r="G41" s="25"/>
    </row>
    <row r="42" spans="1:7" x14ac:dyDescent="0.25">
      <c r="A42" s="24">
        <v>6</v>
      </c>
      <c r="B42" s="74" t="s">
        <v>86</v>
      </c>
      <c r="C42" s="6"/>
      <c r="D42" s="6"/>
      <c r="E42" s="6"/>
      <c r="F42" s="6"/>
      <c r="G42" s="25"/>
    </row>
    <row r="43" spans="1:7" x14ac:dyDescent="0.25">
      <c r="A43" s="7" t="s">
        <v>21</v>
      </c>
      <c r="B43" s="26"/>
      <c r="C43" s="69">
        <f>SUM(C37:C41)*C35</f>
        <v>0</v>
      </c>
      <c r="D43" s="69">
        <f>SUM(D37:D41)*D35</f>
        <v>0</v>
      </c>
      <c r="E43" s="69">
        <f>SUM(E37:E41)*E35</f>
        <v>0</v>
      </c>
      <c r="F43" s="69">
        <f>SUM(F37:F42)*F35</f>
        <v>0</v>
      </c>
    </row>
    <row r="47" spans="1:7" x14ac:dyDescent="0.25">
      <c r="A47" s="61"/>
      <c r="B47" s="62"/>
      <c r="C47" s="249" t="s">
        <v>29</v>
      </c>
      <c r="D47" s="250"/>
      <c r="E47" s="250"/>
      <c r="F47" s="250"/>
      <c r="G47" s="251" t="s">
        <v>46</v>
      </c>
    </row>
    <row r="48" spans="1:7" x14ac:dyDescent="0.25">
      <c r="A48" s="56" t="s">
        <v>25</v>
      </c>
      <c r="B48" s="56" t="s">
        <v>8</v>
      </c>
      <c r="C48" s="50">
        <v>1</v>
      </c>
      <c r="D48" s="50">
        <v>2</v>
      </c>
      <c r="E48" s="50">
        <v>3</v>
      </c>
      <c r="F48" s="50">
        <v>4</v>
      </c>
      <c r="G48" s="251"/>
    </row>
    <row r="49" spans="1:7" x14ac:dyDescent="0.25">
      <c r="A49" s="63"/>
      <c r="B49" s="63"/>
      <c r="C49" s="50" t="s">
        <v>20</v>
      </c>
      <c r="D49" s="50"/>
      <c r="E49" s="50"/>
      <c r="F49" s="50" t="s">
        <v>48</v>
      </c>
      <c r="G49" s="252"/>
    </row>
    <row r="50" spans="1:7" x14ac:dyDescent="0.25">
      <c r="A50" s="24">
        <v>1</v>
      </c>
      <c r="B50" s="27" t="s">
        <v>9</v>
      </c>
      <c r="C50" s="6"/>
      <c r="D50" s="6"/>
      <c r="E50" s="6"/>
      <c r="F50" s="6"/>
      <c r="G50" s="25"/>
    </row>
    <row r="51" spans="1:7" x14ac:dyDescent="0.25">
      <c r="A51" s="24">
        <v>2</v>
      </c>
      <c r="B51" s="74" t="s">
        <v>218</v>
      </c>
      <c r="C51" s="6"/>
      <c r="D51" s="6"/>
      <c r="E51" s="6"/>
      <c r="F51" s="6"/>
      <c r="G51" s="25"/>
    </row>
    <row r="52" spans="1:7" x14ac:dyDescent="0.25">
      <c r="A52" s="24">
        <v>3</v>
      </c>
      <c r="B52" s="74" t="s">
        <v>219</v>
      </c>
      <c r="C52" s="6"/>
      <c r="D52" s="6"/>
      <c r="E52" s="6"/>
      <c r="F52" s="6"/>
      <c r="G52" s="25"/>
    </row>
    <row r="53" spans="1:7" x14ac:dyDescent="0.25">
      <c r="A53" s="24">
        <v>4</v>
      </c>
      <c r="B53" s="27" t="s">
        <v>10</v>
      </c>
      <c r="C53" s="6"/>
      <c r="D53" s="6"/>
      <c r="E53" s="6"/>
      <c r="F53" s="6"/>
      <c r="G53" s="25"/>
    </row>
    <row r="54" spans="1:7" x14ac:dyDescent="0.25">
      <c r="A54" s="24">
        <v>5</v>
      </c>
      <c r="B54" s="27" t="s">
        <v>11</v>
      </c>
      <c r="C54" s="6"/>
      <c r="D54" s="6"/>
      <c r="E54" s="6"/>
      <c r="F54" s="6"/>
      <c r="G54" s="25"/>
    </row>
    <row r="55" spans="1:7" x14ac:dyDescent="0.25">
      <c r="A55" s="24">
        <v>6</v>
      </c>
      <c r="B55" s="27" t="s">
        <v>12</v>
      </c>
      <c r="C55" s="6"/>
      <c r="D55" s="6"/>
      <c r="E55" s="6"/>
      <c r="F55" s="6"/>
      <c r="G55" s="25"/>
    </row>
    <row r="56" spans="1:7" x14ac:dyDescent="0.25">
      <c r="A56" s="7" t="s">
        <v>21</v>
      </c>
      <c r="B56" s="26"/>
      <c r="C56" s="69">
        <f>SUM(C50:C55)*C48</f>
        <v>0</v>
      </c>
      <c r="D56" s="69">
        <f>SUM(D50:D55)*D48</f>
        <v>0</v>
      </c>
      <c r="E56" s="69">
        <f>SUM(E50:E55)*E48</f>
        <v>0</v>
      </c>
      <c r="F56" s="69">
        <f>SUM(F50:F55)*F48</f>
        <v>0</v>
      </c>
    </row>
    <row r="59" spans="1:7" x14ac:dyDescent="0.25">
      <c r="B59" s="34"/>
    </row>
  </sheetData>
  <mergeCells count="10">
    <mergeCell ref="C34:F34"/>
    <mergeCell ref="G34:G36"/>
    <mergeCell ref="C47:F47"/>
    <mergeCell ref="G47:G49"/>
    <mergeCell ref="C4:F4"/>
    <mergeCell ref="G4:G6"/>
    <mergeCell ref="C17:F17"/>
    <mergeCell ref="G17:G19"/>
    <mergeCell ref="C26:F26"/>
    <mergeCell ref="G26:G28"/>
  </mergeCells>
  <phoneticPr fontId="5" type="noConversion"/>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topLeftCell="A7" zoomScale="145" zoomScaleNormal="145" zoomScalePageLayoutView="145" workbookViewId="0">
      <selection activeCell="E7" sqref="E7"/>
    </sheetView>
  </sheetViews>
  <sheetFormatPr defaultColWidth="10.77734375" defaultRowHeight="13.2" x14ac:dyDescent="0.25"/>
  <cols>
    <col min="1" max="1" width="4.33203125" style="8" customWidth="1"/>
    <col min="2" max="2" width="46.77734375" style="8" customWidth="1"/>
    <col min="3" max="16384" width="10.77734375" style="8"/>
  </cols>
  <sheetData>
    <row r="1" spans="1:9" x14ac:dyDescent="0.25">
      <c r="A1" s="7" t="s">
        <v>17</v>
      </c>
    </row>
    <row r="2" spans="1:9" x14ac:dyDescent="0.25">
      <c r="A2" s="7" t="s">
        <v>41</v>
      </c>
    </row>
    <row r="3" spans="1:9" x14ac:dyDescent="0.25">
      <c r="A3" s="9" t="s">
        <v>15</v>
      </c>
      <c r="C3" s="8" t="s">
        <v>47</v>
      </c>
    </row>
    <row r="4" spans="1:9" x14ac:dyDescent="0.25">
      <c r="A4" s="9" t="s">
        <v>19</v>
      </c>
      <c r="C4" s="8" t="s">
        <v>47</v>
      </c>
    </row>
    <row r="5" spans="1:9" x14ac:dyDescent="0.25">
      <c r="A5" s="9"/>
    </row>
    <row r="6" spans="1:9" x14ac:dyDescent="0.25">
      <c r="A6" s="9" t="s">
        <v>31</v>
      </c>
      <c r="C6" s="69"/>
    </row>
    <row r="7" spans="1:9" x14ac:dyDescent="0.25">
      <c r="A7" s="10" t="s">
        <v>25</v>
      </c>
      <c r="B7" s="10" t="s">
        <v>26</v>
      </c>
      <c r="C7" s="10" t="s">
        <v>27</v>
      </c>
      <c r="D7" s="10" t="s">
        <v>45</v>
      </c>
      <c r="E7" s="39" t="s">
        <v>44</v>
      </c>
    </row>
    <row r="8" spans="1:9" x14ac:dyDescent="0.25">
      <c r="A8" s="11">
        <v>1</v>
      </c>
      <c r="B8" s="12" t="s">
        <v>75</v>
      </c>
      <c r="C8" s="13">
        <v>0.05</v>
      </c>
      <c r="D8" s="14">
        <f>C8*'Bab 1'!B2</f>
        <v>0</v>
      </c>
      <c r="E8" s="40" t="str">
        <f>IF(D8&gt;4.5,"A",IF(D8&gt;4,"B",IF(D8&gt;3.5,"C","D")))</f>
        <v>D</v>
      </c>
      <c r="F8" s="48"/>
      <c r="G8" s="46"/>
      <c r="H8" s="48"/>
    </row>
    <row r="9" spans="1:9" x14ac:dyDescent="0.25">
      <c r="A9" s="11">
        <v>2</v>
      </c>
      <c r="B9" s="12" t="s">
        <v>76</v>
      </c>
      <c r="C9" s="13">
        <v>0.15</v>
      </c>
      <c r="D9" s="14">
        <f>C9*'Bab 2'!B2</f>
        <v>0</v>
      </c>
      <c r="E9" s="40" t="str">
        <f>IF(D9&gt;13.5,"A",IF(D9&gt;12,"B",IF(D9&gt;10.5,"C","D")))</f>
        <v>D</v>
      </c>
      <c r="F9" s="42"/>
      <c r="G9" s="46"/>
      <c r="H9" s="48"/>
    </row>
    <row r="10" spans="1:9" x14ac:dyDescent="0.25">
      <c r="A10" s="11">
        <v>3</v>
      </c>
      <c r="B10" s="12" t="s">
        <v>77</v>
      </c>
      <c r="C10" s="13">
        <v>0.15</v>
      </c>
      <c r="D10" s="14">
        <f>C10*'Bab 3'!B2</f>
        <v>0</v>
      </c>
      <c r="E10" s="40" t="str">
        <f>IF(D10&gt;13.5,"A",IF(D10&gt;12,"B",IF(D10&gt;10.5,"C","D")))</f>
        <v>D</v>
      </c>
      <c r="F10" s="47"/>
      <c r="G10" s="46"/>
      <c r="H10" s="48"/>
    </row>
    <row r="11" spans="1:9" x14ac:dyDescent="0.25">
      <c r="A11" s="15">
        <v>4</v>
      </c>
      <c r="B11" s="16" t="s">
        <v>78</v>
      </c>
      <c r="C11" s="17">
        <v>0.15</v>
      </c>
      <c r="D11" s="18">
        <f>C11*'Bab 4'!B2</f>
        <v>0</v>
      </c>
      <c r="E11" s="70" t="str">
        <f>IF(D11&gt;13.5,"A",IF(D11&gt;12,"B",IF(D11&gt;10.5,"C","D")))</f>
        <v>D</v>
      </c>
      <c r="F11" s="38"/>
      <c r="G11" s="47"/>
      <c r="H11" s="38"/>
      <c r="I11" s="38"/>
    </row>
    <row r="12" spans="1:9" x14ac:dyDescent="0.25">
      <c r="A12" s="11">
        <v>5</v>
      </c>
      <c r="B12" s="12" t="s">
        <v>79</v>
      </c>
      <c r="C12" s="13">
        <v>0.2</v>
      </c>
      <c r="D12" s="14">
        <f>C12*(SUM('Bab 5 KKL AL'!B2+'Bab 5 KKL Sampah'!B2+'Bab 5 KKL Drainase'!B2)/3)</f>
        <v>0</v>
      </c>
      <c r="E12" s="40" t="str">
        <f>IF(D12&gt;18,"A",IF(D12&gt;16,"B",IF(D12&gt;14,"C","D")))</f>
        <v>D</v>
      </c>
      <c r="F12" s="38"/>
      <c r="G12" s="47"/>
      <c r="H12" s="38"/>
      <c r="I12" s="38"/>
    </row>
    <row r="13" spans="1:9" x14ac:dyDescent="0.25">
      <c r="A13" s="11">
        <v>6</v>
      </c>
      <c r="B13" s="12" t="s">
        <v>80</v>
      </c>
      <c r="C13" s="13">
        <v>0.1</v>
      </c>
      <c r="D13" s="14">
        <f>C13*'Bab 6'!B2</f>
        <v>0</v>
      </c>
      <c r="E13" s="40" t="str">
        <f>IF(D13&gt;9,"A",IF(D13&gt;8,"B",IF(D13&gt;7,"C","D")))</f>
        <v>D</v>
      </c>
      <c r="F13" s="38"/>
      <c r="G13" s="48"/>
      <c r="H13" s="38"/>
      <c r="I13" s="38"/>
    </row>
    <row r="14" spans="1:9" x14ac:dyDescent="0.25">
      <c r="A14" s="11">
        <v>7</v>
      </c>
      <c r="B14" s="82" t="s">
        <v>98</v>
      </c>
      <c r="C14" s="13">
        <v>0.1</v>
      </c>
      <c r="D14" s="14">
        <f>C14*'Bab 7'!B2</f>
        <v>0</v>
      </c>
      <c r="E14" s="40" t="str">
        <f>IF(D14&gt;9,"A",IF(D14&gt;8,"B",IF(D14&gt;7,"C","D")))</f>
        <v>D</v>
      </c>
      <c r="F14" s="69"/>
      <c r="G14" s="48"/>
      <c r="H14" s="69"/>
      <c r="I14" s="69"/>
    </row>
    <row r="15" spans="1:9" x14ac:dyDescent="0.25">
      <c r="A15" s="11">
        <v>8</v>
      </c>
      <c r="B15" s="12" t="s">
        <v>59</v>
      </c>
      <c r="C15" s="13">
        <v>0.1</v>
      </c>
      <c r="D15" s="14">
        <f>C15*Lampiran!B2</f>
        <v>0</v>
      </c>
      <c r="E15" s="40" t="str">
        <f>IF(D15&gt;9,"A",IF(D15&gt;8,"B",IF(D15&gt;7,"C","D")))</f>
        <v>D</v>
      </c>
    </row>
    <row r="16" spans="1:9" x14ac:dyDescent="0.25">
      <c r="A16" s="226" t="s">
        <v>56</v>
      </c>
      <c r="B16" s="227"/>
      <c r="C16" s="228"/>
      <c r="D16" s="19">
        <f>SUM(D8:D15)</f>
        <v>0</v>
      </c>
      <c r="E16" s="41" t="str">
        <f>IF(D16&gt;89,"A",IF(D16&gt;79,"B",IF(D16&gt;69,"C","D")))</f>
        <v>D</v>
      </c>
    </row>
    <row r="17" spans="1:5" x14ac:dyDescent="0.25">
      <c r="A17" s="8" t="s">
        <v>42</v>
      </c>
      <c r="C17" s="45"/>
    </row>
    <row r="18" spans="1:5" x14ac:dyDescent="0.25">
      <c r="E18" s="217"/>
    </row>
  </sheetData>
  <mergeCells count="1">
    <mergeCell ref="A16:C16"/>
  </mergeCells>
  <phoneticPr fontId="5" type="noConversion"/>
  <pageMargins left="0.75" right="0.75" top="1" bottom="1" header="0.5" footer="0.5"/>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0"/>
  <sheetViews>
    <sheetView zoomScale="80" zoomScaleNormal="80" zoomScalePageLayoutView="80" workbookViewId="0">
      <selection activeCell="F9" sqref="F9"/>
    </sheetView>
  </sheetViews>
  <sheetFormatPr defaultColWidth="12.77734375" defaultRowHeight="13.2" x14ac:dyDescent="0.25"/>
  <cols>
    <col min="1" max="1" width="6" style="34" customWidth="1"/>
    <col min="2" max="2" width="68.33203125" style="34" customWidth="1"/>
    <col min="3" max="3" width="8.33203125" style="34" customWidth="1"/>
    <col min="4" max="4" width="9" style="34" customWidth="1"/>
    <col min="5" max="5" width="8.77734375" style="34" customWidth="1"/>
    <col min="6" max="6" width="10" style="34" customWidth="1"/>
    <col min="7" max="8" width="5.77734375" style="34" customWidth="1"/>
    <col min="9" max="9" width="20.77734375" style="34" customWidth="1"/>
    <col min="10" max="16384" width="12.77734375" style="34"/>
  </cols>
  <sheetData>
    <row r="1" spans="1:9" x14ac:dyDescent="0.25">
      <c r="A1" s="20" t="s">
        <v>51</v>
      </c>
    </row>
    <row r="2" spans="1:9" x14ac:dyDescent="0.25">
      <c r="A2" s="28" t="s">
        <v>43</v>
      </c>
      <c r="B2" s="35">
        <f>SUM(C12:F12)/20*100</f>
        <v>0</v>
      </c>
    </row>
    <row r="3" spans="1:9" x14ac:dyDescent="0.25">
      <c r="A3" s="20"/>
    </row>
    <row r="4" spans="1:9" s="36" customFormat="1" ht="13.5" customHeight="1" x14ac:dyDescent="0.25">
      <c r="A4" s="232" t="s">
        <v>99</v>
      </c>
      <c r="B4" s="232" t="s">
        <v>100</v>
      </c>
      <c r="C4" s="229" t="s">
        <v>104</v>
      </c>
      <c r="D4" s="230"/>
      <c r="E4" s="230"/>
      <c r="F4" s="231"/>
      <c r="G4" s="240" t="s">
        <v>101</v>
      </c>
      <c r="H4" s="241"/>
      <c r="I4" s="241"/>
    </row>
    <row r="5" spans="1:9" s="36" customFormat="1" ht="14.25" customHeight="1" x14ac:dyDescent="0.25">
      <c r="A5" s="233"/>
      <c r="B5" s="233"/>
      <c r="C5" s="89">
        <v>1</v>
      </c>
      <c r="D5" s="89">
        <v>2</v>
      </c>
      <c r="E5" s="89">
        <v>3</v>
      </c>
      <c r="F5" s="89">
        <v>4</v>
      </c>
      <c r="G5" s="240"/>
      <c r="H5" s="241"/>
      <c r="I5" s="241"/>
    </row>
    <row r="6" spans="1:9" s="36" customFormat="1" ht="12" customHeight="1" x14ac:dyDescent="0.25">
      <c r="A6" s="234"/>
      <c r="B6" s="234"/>
      <c r="C6" s="89" t="s">
        <v>105</v>
      </c>
      <c r="D6" s="89"/>
      <c r="E6" s="89"/>
      <c r="F6" s="89" t="s">
        <v>106</v>
      </c>
      <c r="G6" s="235"/>
      <c r="H6" s="236"/>
      <c r="I6" s="237"/>
    </row>
    <row r="7" spans="1:9" ht="13.5" customHeight="1" x14ac:dyDescent="0.25">
      <c r="A7" s="84">
        <v>1</v>
      </c>
      <c r="B7" s="85" t="s">
        <v>84</v>
      </c>
      <c r="C7" s="86"/>
      <c r="D7" s="87"/>
      <c r="E7" s="87"/>
      <c r="F7" s="87"/>
      <c r="G7" s="242"/>
      <c r="H7" s="239"/>
      <c r="I7" s="239"/>
    </row>
    <row r="8" spans="1:9" ht="26.4" x14ac:dyDescent="0.25">
      <c r="A8" s="84">
        <v>2</v>
      </c>
      <c r="B8" s="85" t="s">
        <v>102</v>
      </c>
      <c r="C8" s="86"/>
      <c r="D8" s="87"/>
      <c r="E8" s="87"/>
      <c r="F8" s="87"/>
      <c r="G8" s="238"/>
      <c r="H8" s="239"/>
      <c r="I8" s="239"/>
    </row>
    <row r="9" spans="1:9" ht="79.5" customHeight="1" x14ac:dyDescent="0.25">
      <c r="A9" s="84">
        <v>3</v>
      </c>
      <c r="B9" s="85" t="s">
        <v>107</v>
      </c>
      <c r="C9" s="86"/>
      <c r="D9" s="87"/>
      <c r="E9" s="87"/>
      <c r="F9" s="87"/>
      <c r="G9" s="238"/>
      <c r="H9" s="239"/>
      <c r="I9" s="239"/>
    </row>
    <row r="10" spans="1:9" ht="26.4" x14ac:dyDescent="0.25">
      <c r="A10" s="84">
        <v>4</v>
      </c>
      <c r="B10" s="88" t="s">
        <v>38</v>
      </c>
      <c r="C10" s="86"/>
      <c r="D10" s="87"/>
      <c r="E10" s="87"/>
      <c r="F10" s="87"/>
      <c r="G10" s="238"/>
      <c r="H10" s="239"/>
      <c r="I10" s="239"/>
    </row>
    <row r="11" spans="1:9" ht="105.75" customHeight="1" x14ac:dyDescent="0.25">
      <c r="A11" s="84">
        <v>5</v>
      </c>
      <c r="B11" s="88" t="s">
        <v>103</v>
      </c>
      <c r="C11" s="86"/>
      <c r="D11" s="87"/>
      <c r="E11" s="87"/>
      <c r="F11" s="87"/>
      <c r="G11" s="238"/>
      <c r="H11" s="239"/>
      <c r="I11" s="239"/>
    </row>
    <row r="12" spans="1:9" ht="31.05" customHeight="1" x14ac:dyDescent="0.25">
      <c r="C12" s="69">
        <f>SUM(C7:C11)*C5</f>
        <v>0</v>
      </c>
      <c r="D12" s="69">
        <f t="shared" ref="D12:F12" si="0">SUM(D7:D11)*D5</f>
        <v>0</v>
      </c>
      <c r="E12" s="69">
        <f t="shared" si="0"/>
        <v>0</v>
      </c>
      <c r="F12" s="69">
        <f t="shared" si="0"/>
        <v>0</v>
      </c>
    </row>
    <row r="13" spans="1:9" ht="31.05" customHeight="1" x14ac:dyDescent="0.25">
      <c r="C13" s="37"/>
    </row>
    <row r="14" spans="1:9" ht="31.05" customHeight="1" x14ac:dyDescent="0.25"/>
    <row r="15" spans="1:9" ht="31.05" customHeight="1" x14ac:dyDescent="0.25"/>
    <row r="16" spans="1:9" ht="31.05" customHeight="1" x14ac:dyDescent="0.25"/>
    <row r="17" ht="31.05" customHeight="1" x14ac:dyDescent="0.25"/>
    <row r="18" ht="31.05" customHeight="1" x14ac:dyDescent="0.25"/>
    <row r="19" ht="31.05" customHeight="1" x14ac:dyDescent="0.25"/>
    <row r="20" ht="31.05" customHeight="1" x14ac:dyDescent="0.25"/>
  </sheetData>
  <mergeCells count="10">
    <mergeCell ref="G11:I11"/>
    <mergeCell ref="G4:I5"/>
    <mergeCell ref="G7:I7"/>
    <mergeCell ref="G8:I8"/>
    <mergeCell ref="G9:I9"/>
    <mergeCell ref="C4:F4"/>
    <mergeCell ref="A4:A6"/>
    <mergeCell ref="B4:B6"/>
    <mergeCell ref="G6:I6"/>
    <mergeCell ref="G10:I10"/>
  </mergeCells>
  <phoneticPr fontId="5" type="noConversion"/>
  <printOptions horizontalCentered="1"/>
  <pageMargins left="0.15944881889763785" right="0.15944881889763785" top="0.21259842519685043" bottom="0.21259842519685043"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50"/>
  <sheetViews>
    <sheetView zoomScale="110" zoomScaleNormal="110" zoomScalePageLayoutView="110" workbookViewId="0">
      <selection activeCell="B2" sqref="B2"/>
    </sheetView>
  </sheetViews>
  <sheetFormatPr defaultColWidth="10.77734375" defaultRowHeight="13.2" x14ac:dyDescent="0.25"/>
  <cols>
    <col min="1" max="1" width="5.44140625" style="8" customWidth="1"/>
    <col min="2" max="2" width="74.44140625" style="8" customWidth="1"/>
    <col min="3" max="6" width="10.77734375" style="8"/>
    <col min="7" max="7" width="32.6640625" style="8" customWidth="1"/>
    <col min="8" max="16384" width="10.77734375" style="8"/>
  </cols>
  <sheetData>
    <row r="1" spans="1:7" x14ac:dyDescent="0.25">
      <c r="A1" s="20" t="s">
        <v>50</v>
      </c>
    </row>
    <row r="2" spans="1:7" x14ac:dyDescent="0.25">
      <c r="A2" s="8" t="s">
        <v>54</v>
      </c>
      <c r="B2" s="72">
        <f>SUM(C35:F35,C50:F50)/148*100</f>
        <v>0</v>
      </c>
      <c r="C2" s="29"/>
    </row>
    <row r="3" spans="1:7" x14ac:dyDescent="0.25">
      <c r="B3" s="53"/>
      <c r="C3" s="53"/>
    </row>
    <row r="4" spans="1:7" x14ac:dyDescent="0.25">
      <c r="A4" s="22"/>
      <c r="B4" s="53"/>
    </row>
    <row r="5" spans="1:7" x14ac:dyDescent="0.25">
      <c r="A5" s="247" t="s">
        <v>73</v>
      </c>
      <c r="B5" s="102"/>
      <c r="C5" s="243" t="s">
        <v>104</v>
      </c>
      <c r="D5" s="244"/>
      <c r="E5" s="244"/>
      <c r="F5" s="244"/>
      <c r="G5" s="245" t="s">
        <v>101</v>
      </c>
    </row>
    <row r="6" spans="1:7" x14ac:dyDescent="0.25">
      <c r="A6" s="239"/>
      <c r="B6" s="104" t="s">
        <v>57</v>
      </c>
      <c r="C6" s="94">
        <v>1</v>
      </c>
      <c r="D6" s="94">
        <v>2</v>
      </c>
      <c r="E6" s="94">
        <v>3</v>
      </c>
      <c r="F6" s="94">
        <v>4</v>
      </c>
      <c r="G6" s="245"/>
    </row>
    <row r="7" spans="1:7" x14ac:dyDescent="0.25">
      <c r="A7" s="239"/>
      <c r="B7" s="103"/>
      <c r="C7" s="94" t="s">
        <v>105</v>
      </c>
      <c r="D7" s="94"/>
      <c r="E7" s="94"/>
      <c r="F7" s="94" t="s">
        <v>106</v>
      </c>
      <c r="G7" s="246"/>
    </row>
    <row r="8" spans="1:7" x14ac:dyDescent="0.25">
      <c r="A8" s="206">
        <v>1</v>
      </c>
      <c r="B8" s="219" t="s">
        <v>108</v>
      </c>
      <c r="C8" s="213"/>
      <c r="D8" s="213"/>
      <c r="E8" s="214"/>
      <c r="F8" s="213"/>
      <c r="G8" s="96"/>
    </row>
    <row r="9" spans="1:7" x14ac:dyDescent="0.25">
      <c r="A9" s="206">
        <v>2</v>
      </c>
      <c r="B9" s="207" t="s">
        <v>109</v>
      </c>
      <c r="C9" s="213"/>
      <c r="D9" s="213"/>
      <c r="E9" s="214"/>
      <c r="F9" s="213"/>
      <c r="G9" s="96"/>
    </row>
    <row r="10" spans="1:7" x14ac:dyDescent="0.25">
      <c r="A10" s="206">
        <v>3</v>
      </c>
      <c r="B10" s="222" t="s">
        <v>203</v>
      </c>
      <c r="C10" s="213"/>
      <c r="D10" s="213"/>
      <c r="E10" s="214"/>
      <c r="F10" s="213"/>
      <c r="G10" s="96"/>
    </row>
    <row r="11" spans="1:7" x14ac:dyDescent="0.25">
      <c r="A11" s="206">
        <v>4</v>
      </c>
      <c r="B11" s="220" t="s">
        <v>205</v>
      </c>
      <c r="C11" s="213"/>
      <c r="D11" s="213"/>
      <c r="E11" s="214"/>
      <c r="F11" s="213"/>
      <c r="G11" s="96"/>
    </row>
    <row r="12" spans="1:7" x14ac:dyDescent="0.25">
      <c r="A12" s="206">
        <v>5</v>
      </c>
      <c r="B12" s="211" t="s">
        <v>110</v>
      </c>
      <c r="C12" s="213"/>
      <c r="D12" s="213"/>
      <c r="E12" s="214"/>
      <c r="F12" s="213"/>
      <c r="G12" s="96"/>
    </row>
    <row r="13" spans="1:7" x14ac:dyDescent="0.25">
      <c r="A13" s="206">
        <v>6</v>
      </c>
      <c r="B13" s="208" t="s">
        <v>111</v>
      </c>
      <c r="C13" s="213"/>
      <c r="D13" s="213"/>
      <c r="E13" s="214"/>
      <c r="F13" s="213"/>
      <c r="G13" s="96"/>
    </row>
    <row r="14" spans="1:7" x14ac:dyDescent="0.25">
      <c r="A14" s="206">
        <v>7</v>
      </c>
      <c r="B14" s="208" t="s">
        <v>112</v>
      </c>
      <c r="C14" s="213"/>
      <c r="D14" s="214"/>
      <c r="E14" s="213"/>
      <c r="F14" s="213"/>
      <c r="G14" s="96"/>
    </row>
    <row r="15" spans="1:7" ht="13.5" customHeight="1" x14ac:dyDescent="0.25">
      <c r="A15" s="206">
        <v>8</v>
      </c>
      <c r="B15" s="208" t="s">
        <v>113</v>
      </c>
      <c r="C15" s="213"/>
      <c r="D15" s="214"/>
      <c r="E15" s="213"/>
      <c r="F15" s="213"/>
      <c r="G15" s="96"/>
    </row>
    <row r="16" spans="1:7" ht="26.4" x14ac:dyDescent="0.25">
      <c r="A16" s="206">
        <v>9</v>
      </c>
      <c r="B16" s="208" t="s">
        <v>114</v>
      </c>
      <c r="C16" s="213"/>
      <c r="D16" s="214"/>
      <c r="E16" s="213"/>
      <c r="F16" s="213"/>
      <c r="G16" s="96"/>
    </row>
    <row r="17" spans="1:7" ht="26.4" x14ac:dyDescent="0.25">
      <c r="A17" s="206">
        <v>10</v>
      </c>
      <c r="B17" s="208" t="s">
        <v>115</v>
      </c>
      <c r="C17" s="213"/>
      <c r="D17" s="213"/>
      <c r="E17" s="213"/>
      <c r="F17" s="213"/>
      <c r="G17" s="96"/>
    </row>
    <row r="18" spans="1:7" x14ac:dyDescent="0.25">
      <c r="A18" s="206">
        <v>11</v>
      </c>
      <c r="B18" s="208" t="s">
        <v>116</v>
      </c>
      <c r="C18" s="213"/>
      <c r="D18" s="213"/>
      <c r="E18" s="213"/>
      <c r="F18" s="213"/>
      <c r="G18" s="96"/>
    </row>
    <row r="19" spans="1:7" x14ac:dyDescent="0.25">
      <c r="A19" s="206">
        <v>12</v>
      </c>
      <c r="B19" s="218" t="s">
        <v>198</v>
      </c>
      <c r="C19" s="213"/>
      <c r="D19" s="213"/>
      <c r="E19" s="213"/>
      <c r="F19" s="213"/>
      <c r="G19" s="96"/>
    </row>
    <row r="20" spans="1:7" x14ac:dyDescent="0.25">
      <c r="A20" s="206">
        <v>13</v>
      </c>
      <c r="B20" s="218" t="s">
        <v>199</v>
      </c>
      <c r="C20" s="213"/>
      <c r="D20" s="213"/>
      <c r="E20" s="213"/>
      <c r="F20" s="213"/>
      <c r="G20" s="96"/>
    </row>
    <row r="21" spans="1:7" x14ac:dyDescent="0.25">
      <c r="A21" s="206">
        <v>14</v>
      </c>
      <c r="B21" s="208" t="s">
        <v>117</v>
      </c>
      <c r="C21" s="213"/>
      <c r="D21" s="213"/>
      <c r="E21" s="213"/>
      <c r="F21" s="213"/>
      <c r="G21" s="96"/>
    </row>
    <row r="22" spans="1:7" x14ac:dyDescent="0.25">
      <c r="A22" s="206">
        <v>15</v>
      </c>
      <c r="B22" s="208" t="s">
        <v>118</v>
      </c>
      <c r="C22" s="213"/>
      <c r="D22" s="213"/>
      <c r="E22" s="213"/>
      <c r="F22" s="213"/>
      <c r="G22" s="96"/>
    </row>
    <row r="23" spans="1:7" x14ac:dyDescent="0.25">
      <c r="A23" s="206">
        <v>16</v>
      </c>
      <c r="B23" s="208" t="s">
        <v>119</v>
      </c>
      <c r="C23" s="213"/>
      <c r="D23" s="213"/>
      <c r="E23" s="213"/>
      <c r="F23" s="213"/>
      <c r="G23" s="96"/>
    </row>
    <row r="24" spans="1:7" x14ac:dyDescent="0.25">
      <c r="A24" s="206">
        <v>17</v>
      </c>
      <c r="B24" s="218" t="s">
        <v>120</v>
      </c>
      <c r="C24" s="213"/>
      <c r="D24" s="213"/>
      <c r="E24" s="214"/>
      <c r="F24" s="213"/>
      <c r="G24" s="96"/>
    </row>
    <row r="25" spans="1:7" x14ac:dyDescent="0.25">
      <c r="A25" s="206">
        <v>18</v>
      </c>
      <c r="B25" s="208" t="s">
        <v>121</v>
      </c>
      <c r="C25" s="213"/>
      <c r="D25" s="213"/>
      <c r="E25" s="214"/>
      <c r="F25" s="213"/>
      <c r="G25" s="96"/>
    </row>
    <row r="26" spans="1:7" x14ac:dyDescent="0.25">
      <c r="A26" s="206">
        <v>19</v>
      </c>
      <c r="B26" s="208" t="s">
        <v>122</v>
      </c>
      <c r="C26" s="213"/>
      <c r="D26" s="213"/>
      <c r="E26" s="214"/>
      <c r="F26" s="213"/>
      <c r="G26" s="96"/>
    </row>
    <row r="27" spans="1:7" ht="26.4" x14ac:dyDescent="0.25">
      <c r="A27" s="206">
        <v>20</v>
      </c>
      <c r="B27" s="221" t="s">
        <v>193</v>
      </c>
      <c r="C27" s="213"/>
      <c r="D27" s="213"/>
      <c r="E27" s="214"/>
      <c r="F27" s="213"/>
      <c r="G27" s="96"/>
    </row>
    <row r="28" spans="1:7" x14ac:dyDescent="0.25">
      <c r="A28" s="206">
        <v>21</v>
      </c>
      <c r="B28" s="209" t="s">
        <v>123</v>
      </c>
      <c r="C28" s="213"/>
      <c r="D28" s="213"/>
      <c r="E28" s="214"/>
      <c r="F28" s="213"/>
      <c r="G28" s="96"/>
    </row>
    <row r="29" spans="1:7" x14ac:dyDescent="0.25">
      <c r="A29" s="206">
        <v>22</v>
      </c>
      <c r="B29" s="218" t="s">
        <v>200</v>
      </c>
      <c r="C29" s="213"/>
      <c r="D29" s="213"/>
      <c r="E29" s="214"/>
      <c r="F29" s="213"/>
      <c r="G29" s="96"/>
    </row>
    <row r="30" spans="1:7" x14ac:dyDescent="0.25">
      <c r="A30" s="206">
        <v>23</v>
      </c>
      <c r="B30" s="209" t="s">
        <v>124</v>
      </c>
      <c r="C30" s="213"/>
      <c r="D30" s="213"/>
      <c r="E30" s="214"/>
      <c r="F30" s="213"/>
      <c r="G30" s="96"/>
    </row>
    <row r="31" spans="1:7" x14ac:dyDescent="0.25">
      <c r="A31" s="206">
        <v>24</v>
      </c>
      <c r="B31" s="218" t="s">
        <v>201</v>
      </c>
      <c r="C31" s="213"/>
      <c r="D31" s="213"/>
      <c r="E31" s="214"/>
      <c r="F31" s="213"/>
      <c r="G31" s="96"/>
    </row>
    <row r="32" spans="1:7" x14ac:dyDescent="0.25">
      <c r="A32" s="206">
        <v>25</v>
      </c>
      <c r="B32" s="208" t="s">
        <v>125</v>
      </c>
      <c r="C32" s="213"/>
      <c r="D32" s="213"/>
      <c r="E32" s="214"/>
      <c r="F32" s="213"/>
      <c r="G32" s="96"/>
    </row>
    <row r="33" spans="1:7" x14ac:dyDescent="0.25">
      <c r="A33" s="206">
        <v>26</v>
      </c>
      <c r="B33" s="218" t="s">
        <v>202</v>
      </c>
      <c r="C33" s="213"/>
      <c r="D33" s="213"/>
      <c r="E33" s="214"/>
      <c r="F33" s="213"/>
      <c r="G33" s="96"/>
    </row>
    <row r="34" spans="1:7" x14ac:dyDescent="0.25">
      <c r="A34" s="206">
        <v>27</v>
      </c>
      <c r="B34" s="207" t="s">
        <v>126</v>
      </c>
      <c r="C34" s="213"/>
      <c r="D34" s="213"/>
      <c r="E34" s="214"/>
      <c r="F34" s="213"/>
      <c r="G34" s="96"/>
    </row>
    <row r="35" spans="1:7" x14ac:dyDescent="0.25">
      <c r="A35" s="92" t="s">
        <v>104</v>
      </c>
      <c r="B35" s="97"/>
      <c r="C35" s="107">
        <f>SUM(C8:C34)*C6</f>
        <v>0</v>
      </c>
      <c r="D35" s="107">
        <f t="shared" ref="D35:E35" si="0">SUM(D8:D34)*D6</f>
        <v>0</v>
      </c>
      <c r="E35" s="107">
        <f t="shared" si="0"/>
        <v>0</v>
      </c>
      <c r="F35" s="107">
        <f>SUM(F8:F34)*F6</f>
        <v>0</v>
      </c>
      <c r="G35" s="90"/>
    </row>
    <row r="36" spans="1:7" x14ac:dyDescent="0.25">
      <c r="A36" s="92"/>
      <c r="B36" s="97"/>
      <c r="C36" s="90"/>
      <c r="D36" s="90"/>
      <c r="E36" s="90"/>
      <c r="F36" s="90"/>
      <c r="G36" s="90"/>
    </row>
    <row r="37" spans="1:7" x14ac:dyDescent="0.25">
      <c r="A37" s="247" t="s">
        <v>73</v>
      </c>
      <c r="B37" s="105"/>
      <c r="C37" s="243" t="s">
        <v>104</v>
      </c>
      <c r="D37" s="244"/>
      <c r="E37" s="244"/>
      <c r="F37" s="244"/>
      <c r="G37" s="245" t="s">
        <v>101</v>
      </c>
    </row>
    <row r="38" spans="1:7" x14ac:dyDescent="0.25">
      <c r="A38" s="248"/>
      <c r="B38" s="104" t="s">
        <v>127</v>
      </c>
      <c r="C38" s="94">
        <v>1</v>
      </c>
      <c r="D38" s="94">
        <v>2</v>
      </c>
      <c r="E38" s="94">
        <v>3</v>
      </c>
      <c r="F38" s="94">
        <v>4</v>
      </c>
      <c r="G38" s="245"/>
    </row>
    <row r="39" spans="1:7" x14ac:dyDescent="0.25">
      <c r="A39" s="248"/>
      <c r="B39" s="106"/>
      <c r="C39" s="94" t="s">
        <v>105</v>
      </c>
      <c r="D39" s="94"/>
      <c r="E39" s="94"/>
      <c r="F39" s="94" t="s">
        <v>106</v>
      </c>
      <c r="G39" s="246"/>
    </row>
    <row r="40" spans="1:7" ht="26.4" x14ac:dyDescent="0.25">
      <c r="A40" s="95">
        <v>1</v>
      </c>
      <c r="B40" s="210" t="s">
        <v>191</v>
      </c>
      <c r="C40" s="91"/>
      <c r="D40" s="91"/>
      <c r="E40" s="91"/>
      <c r="F40" s="91"/>
      <c r="G40" s="96"/>
    </row>
    <row r="41" spans="1:7" ht="26.4" x14ac:dyDescent="0.25">
      <c r="A41" s="95">
        <v>2</v>
      </c>
      <c r="B41" s="210" t="s">
        <v>192</v>
      </c>
      <c r="C41" s="91"/>
      <c r="D41" s="91"/>
      <c r="E41" s="91"/>
      <c r="F41" s="91"/>
      <c r="G41" s="96"/>
    </row>
    <row r="42" spans="1:7" x14ac:dyDescent="0.25">
      <c r="A42" s="95">
        <v>3</v>
      </c>
      <c r="B42" s="98" t="s">
        <v>128</v>
      </c>
      <c r="C42" s="91"/>
      <c r="D42" s="91"/>
      <c r="E42" s="91"/>
      <c r="F42" s="91"/>
      <c r="G42" s="96"/>
    </row>
    <row r="43" spans="1:7" x14ac:dyDescent="0.25">
      <c r="A43" s="95">
        <v>4</v>
      </c>
      <c r="B43" s="98" t="s">
        <v>85</v>
      </c>
      <c r="C43" s="91"/>
      <c r="D43" s="91"/>
      <c r="E43" s="91"/>
      <c r="F43" s="91"/>
      <c r="G43" s="96"/>
    </row>
    <row r="44" spans="1:7" x14ac:dyDescent="0.25">
      <c r="A44" s="95">
        <v>5</v>
      </c>
      <c r="B44" s="98" t="s">
        <v>129</v>
      </c>
      <c r="C44" s="91"/>
      <c r="D44" s="91"/>
      <c r="E44" s="91"/>
      <c r="F44" s="91"/>
      <c r="G44" s="96"/>
    </row>
    <row r="45" spans="1:7" x14ac:dyDescent="0.25">
      <c r="A45" s="95">
        <v>6</v>
      </c>
      <c r="B45" s="101" t="s">
        <v>130</v>
      </c>
      <c r="C45" s="91"/>
      <c r="D45" s="91"/>
      <c r="E45" s="91"/>
      <c r="F45" s="91"/>
      <c r="G45" s="96"/>
    </row>
    <row r="46" spans="1:7" x14ac:dyDescent="0.25">
      <c r="A46" s="95">
        <v>7</v>
      </c>
      <c r="B46" s="98" t="s">
        <v>131</v>
      </c>
      <c r="C46" s="91"/>
      <c r="D46" s="91"/>
      <c r="E46" s="91"/>
      <c r="F46" s="91"/>
      <c r="G46" s="96"/>
    </row>
    <row r="47" spans="1:7" x14ac:dyDescent="0.25">
      <c r="A47" s="95">
        <v>8</v>
      </c>
      <c r="B47" s="98" t="s">
        <v>132</v>
      </c>
      <c r="C47" s="91"/>
      <c r="D47" s="91"/>
      <c r="E47" s="91"/>
      <c r="F47" s="91"/>
      <c r="G47" s="96"/>
    </row>
    <row r="48" spans="1:7" x14ac:dyDescent="0.25">
      <c r="A48" s="95">
        <v>9</v>
      </c>
      <c r="B48" s="98" t="s">
        <v>133</v>
      </c>
      <c r="C48" s="91"/>
      <c r="D48" s="91"/>
      <c r="E48" s="91"/>
      <c r="F48" s="91"/>
      <c r="G48" s="96"/>
    </row>
    <row r="49" spans="1:7" x14ac:dyDescent="0.25">
      <c r="A49" s="95">
        <v>10</v>
      </c>
      <c r="B49" s="98" t="s">
        <v>134</v>
      </c>
      <c r="C49" s="91"/>
      <c r="D49" s="91"/>
      <c r="E49" s="91"/>
      <c r="F49" s="91"/>
      <c r="G49" s="96"/>
    </row>
    <row r="50" spans="1:7" x14ac:dyDescent="0.25">
      <c r="A50" s="99" t="s">
        <v>104</v>
      </c>
      <c r="B50" s="100"/>
      <c r="C50" s="93">
        <f>SUM(C40:C49)*C38</f>
        <v>0</v>
      </c>
      <c r="D50" s="107">
        <f t="shared" ref="D50:F50" si="1">SUM(D40:D49)*D38</f>
        <v>0</v>
      </c>
      <c r="E50" s="107">
        <f t="shared" si="1"/>
        <v>0</v>
      </c>
      <c r="F50" s="107">
        <f t="shared" si="1"/>
        <v>0</v>
      </c>
      <c r="G50" s="90"/>
    </row>
  </sheetData>
  <mergeCells count="6">
    <mergeCell ref="C37:F37"/>
    <mergeCell ref="G37:G39"/>
    <mergeCell ref="A37:A39"/>
    <mergeCell ref="C5:F5"/>
    <mergeCell ref="G5:G7"/>
    <mergeCell ref="A5:A7"/>
  </mergeCells>
  <phoneticPr fontId="5" type="noConversion"/>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H33"/>
  <sheetViews>
    <sheetView workbookViewId="0">
      <selection activeCell="B2" sqref="B2"/>
    </sheetView>
  </sheetViews>
  <sheetFormatPr defaultColWidth="10.77734375" defaultRowHeight="13.2" x14ac:dyDescent="0.25"/>
  <cols>
    <col min="1" max="1" width="5.44140625" style="8" customWidth="1"/>
    <col min="2" max="2" width="67.44140625" style="8" customWidth="1"/>
    <col min="3" max="6" width="10.77734375" style="8"/>
    <col min="7" max="7" width="21.6640625" style="8" customWidth="1"/>
    <col min="8" max="16384" width="10.77734375" style="8"/>
  </cols>
  <sheetData>
    <row r="1" spans="1:7" x14ac:dyDescent="0.25">
      <c r="A1" s="20" t="s">
        <v>32</v>
      </c>
    </row>
    <row r="2" spans="1:7" x14ac:dyDescent="0.25">
      <c r="A2" s="7" t="s">
        <v>55</v>
      </c>
      <c r="B2" s="57">
        <f>SUM(C21:F21,C33:F33)/72*100</f>
        <v>0</v>
      </c>
    </row>
    <row r="3" spans="1:7" x14ac:dyDescent="0.25">
      <c r="A3" s="22"/>
    </row>
    <row r="4" spans="1:7" x14ac:dyDescent="0.25">
      <c r="A4" s="64"/>
      <c r="B4" s="65"/>
      <c r="C4" s="249" t="s">
        <v>29</v>
      </c>
      <c r="D4" s="250"/>
      <c r="E4" s="250"/>
      <c r="F4" s="250"/>
      <c r="G4" s="251" t="s">
        <v>49</v>
      </c>
    </row>
    <row r="5" spans="1:7" ht="15" customHeight="1" x14ac:dyDescent="0.25">
      <c r="A5" s="66" t="s">
        <v>73</v>
      </c>
      <c r="B5" s="67" t="s">
        <v>57</v>
      </c>
      <c r="C5" s="23">
        <v>1</v>
      </c>
      <c r="D5" s="23">
        <v>2</v>
      </c>
      <c r="E5" s="23">
        <v>3</v>
      </c>
      <c r="F5" s="23">
        <v>4</v>
      </c>
      <c r="G5" s="251"/>
    </row>
    <row r="6" spans="1:7" ht="15" customHeight="1" x14ac:dyDescent="0.25">
      <c r="A6" s="68"/>
      <c r="B6" s="68"/>
      <c r="C6" s="23" t="s">
        <v>20</v>
      </c>
      <c r="D6" s="23"/>
      <c r="E6" s="23"/>
      <c r="F6" s="23" t="s">
        <v>48</v>
      </c>
      <c r="G6" s="252"/>
    </row>
    <row r="7" spans="1:7" ht="53.25" customHeight="1" x14ac:dyDescent="0.25">
      <c r="A7" s="15">
        <v>1</v>
      </c>
      <c r="B7" s="224" t="s">
        <v>207</v>
      </c>
      <c r="C7" s="215"/>
      <c r="D7" s="215"/>
      <c r="E7" s="214"/>
      <c r="F7" s="215"/>
      <c r="G7" s="25"/>
    </row>
    <row r="8" spans="1:7" ht="69" customHeight="1" x14ac:dyDescent="0.25">
      <c r="A8" s="15">
        <v>2</v>
      </c>
      <c r="B8" s="223" t="s">
        <v>206</v>
      </c>
      <c r="C8" s="215"/>
      <c r="D8" s="215"/>
      <c r="E8" s="214"/>
      <c r="F8" s="215"/>
      <c r="G8" s="25"/>
    </row>
    <row r="9" spans="1:7" ht="27.75" customHeight="1" x14ac:dyDescent="0.25">
      <c r="A9" s="15">
        <v>3</v>
      </c>
      <c r="B9" s="223" t="s">
        <v>136</v>
      </c>
      <c r="C9" s="215"/>
      <c r="D9" s="215"/>
      <c r="E9" s="214"/>
      <c r="F9" s="215"/>
      <c r="G9" s="25"/>
    </row>
    <row r="10" spans="1:7" ht="30" customHeight="1" x14ac:dyDescent="0.25">
      <c r="A10" s="15">
        <v>4</v>
      </c>
      <c r="B10" s="223" t="s">
        <v>137</v>
      </c>
      <c r="C10" s="215"/>
      <c r="D10" s="215"/>
      <c r="E10" s="214"/>
      <c r="F10" s="215"/>
      <c r="G10" s="25"/>
    </row>
    <row r="11" spans="1:7" ht="41.25" customHeight="1" x14ac:dyDescent="0.25">
      <c r="A11" s="15">
        <v>5</v>
      </c>
      <c r="B11" s="223" t="s">
        <v>208</v>
      </c>
      <c r="C11" s="215"/>
      <c r="D11" s="215"/>
      <c r="E11" s="214"/>
      <c r="F11" s="215"/>
      <c r="G11" s="25"/>
    </row>
    <row r="12" spans="1:7" ht="40.5" customHeight="1" x14ac:dyDescent="0.25">
      <c r="A12" s="15">
        <v>6</v>
      </c>
      <c r="B12" s="223" t="s">
        <v>209</v>
      </c>
      <c r="C12" s="215"/>
      <c r="D12" s="215"/>
      <c r="E12" s="214"/>
      <c r="F12" s="215"/>
      <c r="G12" s="25"/>
    </row>
    <row r="13" spans="1:7" ht="41.25" customHeight="1" x14ac:dyDescent="0.25">
      <c r="A13" s="15">
        <v>7</v>
      </c>
      <c r="B13" s="223" t="s">
        <v>210</v>
      </c>
      <c r="C13" s="215"/>
      <c r="D13" s="214"/>
      <c r="E13" s="215"/>
      <c r="F13" s="215"/>
      <c r="G13" s="25"/>
    </row>
    <row r="14" spans="1:7" ht="26.4" x14ac:dyDescent="0.25">
      <c r="A14" s="15">
        <v>8</v>
      </c>
      <c r="B14" s="223" t="s">
        <v>211</v>
      </c>
      <c r="C14" s="215"/>
      <c r="D14" s="214"/>
      <c r="E14" s="215"/>
      <c r="F14" s="215"/>
      <c r="G14" s="25"/>
    </row>
    <row r="15" spans="1:7" ht="17.25" customHeight="1" x14ac:dyDescent="0.25">
      <c r="A15" s="15">
        <v>9</v>
      </c>
      <c r="B15" s="73" t="s">
        <v>88</v>
      </c>
      <c r="C15" s="215"/>
      <c r="D15" s="214"/>
      <c r="E15" s="215"/>
      <c r="F15" s="215"/>
      <c r="G15" s="25"/>
    </row>
    <row r="16" spans="1:7" x14ac:dyDescent="0.25">
      <c r="A16" s="15">
        <v>10</v>
      </c>
      <c r="B16" s="30" t="s">
        <v>60</v>
      </c>
      <c r="C16" s="215"/>
      <c r="D16" s="214"/>
      <c r="E16" s="215"/>
      <c r="F16" s="215"/>
      <c r="G16" s="25"/>
    </row>
    <row r="17" spans="1:8" ht="26.4" x14ac:dyDescent="0.25">
      <c r="A17" s="15">
        <v>11</v>
      </c>
      <c r="B17" s="73" t="s">
        <v>90</v>
      </c>
      <c r="C17" s="215"/>
      <c r="D17" s="214"/>
      <c r="E17" s="215"/>
      <c r="F17" s="215"/>
      <c r="G17" s="25"/>
    </row>
    <row r="18" spans="1:8" ht="27.75" customHeight="1" x14ac:dyDescent="0.25">
      <c r="A18" s="15">
        <v>12</v>
      </c>
      <c r="B18" s="51" t="s">
        <v>61</v>
      </c>
      <c r="C18" s="6"/>
      <c r="D18" s="6"/>
      <c r="E18" s="6"/>
      <c r="F18" s="6"/>
      <c r="G18" s="25"/>
    </row>
    <row r="19" spans="1:8" ht="26.4" x14ac:dyDescent="0.25">
      <c r="A19" s="15">
        <v>13</v>
      </c>
      <c r="B19" s="31" t="s">
        <v>62</v>
      </c>
      <c r="C19" s="6"/>
      <c r="D19" s="6"/>
      <c r="E19" s="6"/>
      <c r="F19" s="6"/>
      <c r="G19" s="25"/>
    </row>
    <row r="20" spans="1:8" ht="13.5" customHeight="1" x14ac:dyDescent="0.25">
      <c r="A20" s="15">
        <v>14</v>
      </c>
      <c r="B20" s="77" t="s">
        <v>89</v>
      </c>
      <c r="C20" s="6"/>
      <c r="D20" s="6"/>
      <c r="E20" s="6"/>
      <c r="F20" s="6"/>
      <c r="G20" s="25"/>
    </row>
    <row r="21" spans="1:8" x14ac:dyDescent="0.25">
      <c r="A21" s="7" t="s">
        <v>21</v>
      </c>
      <c r="B21" s="26"/>
      <c r="C21" s="69">
        <f t="shared" ref="C21:E21" si="0">SUM(C7:C20)*C5</f>
        <v>0</v>
      </c>
      <c r="D21" s="69">
        <f t="shared" si="0"/>
        <v>0</v>
      </c>
      <c r="E21" s="69">
        <f t="shared" si="0"/>
        <v>0</v>
      </c>
      <c r="F21" s="69">
        <f>SUM(F7:F20)*F5</f>
        <v>0</v>
      </c>
      <c r="H21" s="21"/>
    </row>
    <row r="23" spans="1:8" x14ac:dyDescent="0.25">
      <c r="E23" s="21"/>
      <c r="F23" s="21"/>
    </row>
    <row r="26" spans="1:8" x14ac:dyDescent="0.25">
      <c r="A26" s="64"/>
      <c r="B26" s="65"/>
      <c r="C26" s="249" t="s">
        <v>29</v>
      </c>
      <c r="D26" s="250"/>
      <c r="E26" s="250"/>
      <c r="F26" s="250"/>
      <c r="G26" s="251" t="s">
        <v>49</v>
      </c>
    </row>
    <row r="27" spans="1:8" x14ac:dyDescent="0.25">
      <c r="A27" s="66" t="s">
        <v>73</v>
      </c>
      <c r="B27" s="67" t="s">
        <v>74</v>
      </c>
      <c r="C27" s="49">
        <v>1</v>
      </c>
      <c r="D27" s="49">
        <v>2</v>
      </c>
      <c r="E27" s="49">
        <v>3</v>
      </c>
      <c r="F27" s="49">
        <v>4</v>
      </c>
      <c r="G27" s="251"/>
    </row>
    <row r="28" spans="1:8" x14ac:dyDescent="0.25">
      <c r="A28" s="68"/>
      <c r="B28" s="68"/>
      <c r="C28" s="49" t="s">
        <v>20</v>
      </c>
      <c r="D28" s="49"/>
      <c r="E28" s="49"/>
      <c r="F28" s="49" t="s">
        <v>48</v>
      </c>
      <c r="G28" s="252"/>
    </row>
    <row r="29" spans="1:8" x14ac:dyDescent="0.25">
      <c r="A29" s="24">
        <v>1</v>
      </c>
      <c r="B29" s="225" t="s">
        <v>212</v>
      </c>
      <c r="C29" s="215"/>
      <c r="D29" s="214"/>
      <c r="E29" s="215"/>
      <c r="F29" s="215"/>
      <c r="G29" s="25"/>
    </row>
    <row r="30" spans="1:8" x14ac:dyDescent="0.25">
      <c r="A30" s="24">
        <v>2</v>
      </c>
      <c r="B30" s="225" t="s">
        <v>213</v>
      </c>
      <c r="C30" s="215"/>
      <c r="D30" s="214"/>
      <c r="E30" s="215"/>
      <c r="F30" s="215"/>
      <c r="G30" s="25"/>
    </row>
    <row r="31" spans="1:8" x14ac:dyDescent="0.25">
      <c r="A31" s="24">
        <v>3</v>
      </c>
      <c r="B31" s="223" t="s">
        <v>214</v>
      </c>
      <c r="C31" s="215"/>
      <c r="D31" s="214"/>
      <c r="E31" s="215"/>
      <c r="F31" s="215"/>
      <c r="G31" s="25"/>
    </row>
    <row r="32" spans="1:8" x14ac:dyDescent="0.25">
      <c r="A32" s="24">
        <v>4</v>
      </c>
      <c r="B32" s="30" t="s">
        <v>135</v>
      </c>
      <c r="C32" s="215"/>
      <c r="D32" s="216"/>
      <c r="E32" s="215"/>
      <c r="F32" s="215"/>
      <c r="G32" s="25"/>
    </row>
    <row r="33" spans="1:6" x14ac:dyDescent="0.25">
      <c r="A33" s="32" t="s">
        <v>16</v>
      </c>
      <c r="B33" s="33"/>
      <c r="C33" s="69">
        <f t="shared" ref="C33:E33" si="1">SUM(C29:C32)*C27</f>
        <v>0</v>
      </c>
      <c r="D33" s="69">
        <f t="shared" si="1"/>
        <v>0</v>
      </c>
      <c r="E33" s="69">
        <f t="shared" si="1"/>
        <v>0</v>
      </c>
      <c r="F33" s="38">
        <f>SUM(F29:F32)*F27</f>
        <v>0</v>
      </c>
    </row>
  </sheetData>
  <mergeCells count="4">
    <mergeCell ref="C26:F26"/>
    <mergeCell ref="G26:G28"/>
    <mergeCell ref="C4:F4"/>
    <mergeCell ref="G4:G6"/>
  </mergeCells>
  <phoneticPr fontId="5"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2"/>
  <sheetViews>
    <sheetView workbookViewId="0">
      <selection activeCell="B2" sqref="B2"/>
    </sheetView>
  </sheetViews>
  <sheetFormatPr defaultColWidth="10.77734375" defaultRowHeight="13.2" x14ac:dyDescent="0.25"/>
  <cols>
    <col min="1" max="1" width="5.44140625" style="8" customWidth="1"/>
    <col min="2" max="2" width="50.33203125" style="8" customWidth="1"/>
    <col min="3" max="6" width="10.77734375" style="8"/>
    <col min="7" max="7" width="21.6640625" style="8" customWidth="1"/>
    <col min="8" max="16384" width="10.77734375" style="8"/>
  </cols>
  <sheetData>
    <row r="1" spans="1:7" x14ac:dyDescent="0.25">
      <c r="A1" s="20" t="s">
        <v>18</v>
      </c>
    </row>
    <row r="2" spans="1:7" x14ac:dyDescent="0.25">
      <c r="A2" s="28" t="s">
        <v>43</v>
      </c>
      <c r="B2" s="57">
        <f>SUM(C10:F10)/12*100</f>
        <v>0</v>
      </c>
      <c r="C2" s="21"/>
    </row>
    <row r="3" spans="1:7" x14ac:dyDescent="0.25">
      <c r="A3" s="22"/>
    </row>
    <row r="4" spans="1:7" ht="13.05" customHeight="1" x14ac:dyDescent="0.25">
      <c r="A4" s="61"/>
      <c r="B4" s="54"/>
      <c r="C4" s="249" t="s">
        <v>29</v>
      </c>
      <c r="D4" s="250"/>
      <c r="E4" s="250"/>
      <c r="F4" s="250"/>
      <c r="G4" s="251" t="s">
        <v>49</v>
      </c>
    </row>
    <row r="5" spans="1:7" x14ac:dyDescent="0.25">
      <c r="A5" s="56" t="s">
        <v>25</v>
      </c>
      <c r="B5" s="58" t="s">
        <v>72</v>
      </c>
      <c r="C5" s="23">
        <v>1</v>
      </c>
      <c r="D5" s="23">
        <v>2</v>
      </c>
      <c r="E5" s="23">
        <v>3</v>
      </c>
      <c r="F5" s="23">
        <v>4</v>
      </c>
      <c r="G5" s="251"/>
    </row>
    <row r="6" spans="1:7" x14ac:dyDescent="0.25">
      <c r="A6" s="55"/>
      <c r="B6" s="55"/>
      <c r="C6" s="23" t="s">
        <v>20</v>
      </c>
      <c r="D6" s="23"/>
      <c r="E6" s="23"/>
      <c r="F6" s="23" t="s">
        <v>48</v>
      </c>
      <c r="G6" s="252"/>
    </row>
    <row r="7" spans="1:7" ht="39.6" x14ac:dyDescent="0.25">
      <c r="A7" s="15">
        <v>1</v>
      </c>
      <c r="B7" s="30" t="s">
        <v>63</v>
      </c>
      <c r="C7" s="6"/>
      <c r="D7" s="6"/>
      <c r="E7" s="6"/>
      <c r="F7" s="6"/>
      <c r="G7" s="25"/>
    </row>
    <row r="8" spans="1:7" ht="25.95" customHeight="1" x14ac:dyDescent="0.25">
      <c r="A8" s="15">
        <v>2</v>
      </c>
      <c r="B8" s="30" t="s">
        <v>81</v>
      </c>
      <c r="C8" s="6"/>
      <c r="D8" s="6"/>
      <c r="E8" s="6"/>
      <c r="F8" s="6"/>
      <c r="G8" s="25"/>
    </row>
    <row r="9" spans="1:7" ht="39.6" x14ac:dyDescent="0.25">
      <c r="A9" s="15">
        <v>3</v>
      </c>
      <c r="B9" s="30" t="s">
        <v>82</v>
      </c>
      <c r="C9" s="6"/>
      <c r="D9" s="6"/>
      <c r="E9" s="6"/>
      <c r="F9" s="6"/>
      <c r="G9" s="25"/>
    </row>
    <row r="10" spans="1:7" x14ac:dyDescent="0.25">
      <c r="A10" s="7" t="s">
        <v>21</v>
      </c>
      <c r="B10" s="26"/>
      <c r="C10" s="21">
        <f>SUM(C7:C9)*C5</f>
        <v>0</v>
      </c>
      <c r="D10" s="21">
        <f>SUM(D7:D9)*D5</f>
        <v>0</v>
      </c>
      <c r="E10" s="21">
        <f>SUM(E7:E9)*E5</f>
        <v>0</v>
      </c>
      <c r="F10" s="21">
        <f>SUM(F7:F9)*F5</f>
        <v>0</v>
      </c>
    </row>
    <row r="12" spans="1:7" x14ac:dyDescent="0.25">
      <c r="B12" s="21"/>
      <c r="F12" s="29"/>
    </row>
  </sheetData>
  <mergeCells count="2">
    <mergeCell ref="C4:F4"/>
    <mergeCell ref="G4:G6"/>
  </mergeCells>
  <phoneticPr fontId="5"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6"/>
  <sheetViews>
    <sheetView workbookViewId="0">
      <selection activeCell="B2" sqref="B2"/>
    </sheetView>
  </sheetViews>
  <sheetFormatPr defaultColWidth="10.77734375" defaultRowHeight="13.2" x14ac:dyDescent="0.25"/>
  <cols>
    <col min="1" max="1" width="5.44140625" style="8" customWidth="1"/>
    <col min="2" max="2" width="50.33203125" style="8" customWidth="1"/>
    <col min="3" max="6" width="10.77734375" style="8"/>
    <col min="7" max="7" width="21.6640625" style="8" customWidth="1"/>
    <col min="8" max="16384" width="10.77734375" style="8"/>
  </cols>
  <sheetData>
    <row r="1" spans="1:7" x14ac:dyDescent="0.25">
      <c r="A1" s="205" t="s">
        <v>182</v>
      </c>
    </row>
    <row r="2" spans="1:7" x14ac:dyDescent="0.25">
      <c r="A2" s="28" t="s">
        <v>43</v>
      </c>
      <c r="B2" s="72">
        <f>SUM(C36:F36)/88*100</f>
        <v>0</v>
      </c>
      <c r="C2" s="69"/>
    </row>
    <row r="3" spans="1:7" x14ac:dyDescent="0.25">
      <c r="A3" s="22"/>
    </row>
    <row r="4" spans="1:7" ht="13.05" customHeight="1" x14ac:dyDescent="0.25">
      <c r="A4" s="111"/>
      <c r="B4" s="111"/>
      <c r="C4" s="255" t="s">
        <v>104</v>
      </c>
      <c r="D4" s="256"/>
      <c r="E4" s="256"/>
      <c r="F4" s="256"/>
      <c r="G4" s="253" t="s">
        <v>101</v>
      </c>
    </row>
    <row r="5" spans="1:7" ht="13.8" x14ac:dyDescent="0.25">
      <c r="A5" s="110" t="s">
        <v>73</v>
      </c>
      <c r="B5" s="109" t="s">
        <v>138</v>
      </c>
      <c r="C5" s="112">
        <v>1</v>
      </c>
      <c r="D5" s="112">
        <v>2</v>
      </c>
      <c r="E5" s="112">
        <v>3</v>
      </c>
      <c r="F5" s="112">
        <v>4</v>
      </c>
      <c r="G5" s="254"/>
    </row>
    <row r="6" spans="1:7" x14ac:dyDescent="0.25">
      <c r="A6" s="116"/>
      <c r="B6" s="116"/>
      <c r="C6" s="112" t="s">
        <v>105</v>
      </c>
      <c r="D6" s="112"/>
      <c r="E6" s="112"/>
      <c r="F6" s="112" t="s">
        <v>106</v>
      </c>
      <c r="G6" s="254"/>
    </row>
    <row r="7" spans="1:7" x14ac:dyDescent="0.25">
      <c r="A7" s="118" t="s">
        <v>139</v>
      </c>
      <c r="B7" s="119"/>
      <c r="C7" s="121"/>
      <c r="D7" s="120"/>
      <c r="E7" s="120"/>
      <c r="F7" s="120"/>
      <c r="G7" s="122"/>
    </row>
    <row r="8" spans="1:7" ht="25.95" customHeight="1" x14ac:dyDescent="0.25">
      <c r="A8" s="123">
        <v>1</v>
      </c>
      <c r="B8" s="124" t="s">
        <v>140</v>
      </c>
      <c r="C8" s="125"/>
      <c r="D8" s="125"/>
      <c r="E8" s="125"/>
      <c r="F8" s="125"/>
      <c r="G8" s="126"/>
    </row>
    <row r="9" spans="1:7" x14ac:dyDescent="0.25">
      <c r="A9" s="123">
        <v>2</v>
      </c>
      <c r="B9" s="124" t="s">
        <v>141</v>
      </c>
      <c r="C9" s="125"/>
      <c r="D9" s="125"/>
      <c r="E9" s="125"/>
      <c r="F9" s="125"/>
      <c r="G9" s="117"/>
    </row>
    <row r="10" spans="1:7" ht="26.4" x14ac:dyDescent="0.25">
      <c r="A10" s="123">
        <v>3</v>
      </c>
      <c r="B10" s="124" t="s">
        <v>142</v>
      </c>
      <c r="C10" s="125"/>
      <c r="D10" s="125"/>
      <c r="E10" s="125"/>
      <c r="F10" s="125"/>
      <c r="G10" s="117"/>
    </row>
    <row r="11" spans="1:7" x14ac:dyDescent="0.25">
      <c r="A11" s="145" t="s">
        <v>143</v>
      </c>
      <c r="B11" s="146"/>
      <c r="C11" s="161"/>
      <c r="D11" s="149"/>
      <c r="E11" s="149"/>
      <c r="F11" s="149"/>
      <c r="G11" s="150"/>
    </row>
    <row r="12" spans="1:7" ht="26.4" x14ac:dyDescent="0.25">
      <c r="A12" s="123">
        <v>4</v>
      </c>
      <c r="B12" s="147" t="s">
        <v>144</v>
      </c>
      <c r="C12" s="114"/>
      <c r="D12" s="115"/>
      <c r="E12" s="115"/>
      <c r="F12" s="115"/>
      <c r="G12" s="117"/>
    </row>
    <row r="13" spans="1:7" ht="26.4" x14ac:dyDescent="0.25">
      <c r="A13" s="123">
        <v>5</v>
      </c>
      <c r="B13" s="147" t="s">
        <v>145</v>
      </c>
      <c r="C13" s="114"/>
      <c r="D13" s="115"/>
      <c r="E13" s="115"/>
      <c r="F13" s="115"/>
      <c r="G13" s="117"/>
    </row>
    <row r="14" spans="1:7" x14ac:dyDescent="0.25">
      <c r="A14" s="127" t="s">
        <v>146</v>
      </c>
      <c r="B14" s="128"/>
      <c r="C14" s="130"/>
      <c r="D14" s="129"/>
      <c r="E14" s="129"/>
      <c r="F14" s="129"/>
      <c r="G14" s="131"/>
    </row>
    <row r="15" spans="1:7" ht="39.6" x14ac:dyDescent="0.25">
      <c r="A15" s="132">
        <v>6</v>
      </c>
      <c r="B15" s="133" t="s">
        <v>147</v>
      </c>
      <c r="C15" s="114"/>
      <c r="D15" s="115"/>
      <c r="E15" s="115"/>
      <c r="F15" s="115"/>
      <c r="G15" s="134"/>
    </row>
    <row r="16" spans="1:7" ht="26.4" x14ac:dyDescent="0.25">
      <c r="A16" s="132">
        <v>7</v>
      </c>
      <c r="B16" s="133" t="s">
        <v>148</v>
      </c>
      <c r="C16" s="114"/>
      <c r="D16" s="115"/>
      <c r="E16" s="115"/>
      <c r="F16" s="115"/>
      <c r="G16" s="134"/>
    </row>
    <row r="17" spans="1:7" x14ac:dyDescent="0.25">
      <c r="A17" s="135" t="s">
        <v>149</v>
      </c>
      <c r="B17" s="136"/>
      <c r="C17" s="138"/>
      <c r="D17" s="137"/>
      <c r="E17" s="137"/>
      <c r="F17" s="137"/>
      <c r="G17" s="139"/>
    </row>
    <row r="18" spans="1:7" ht="26.4" x14ac:dyDescent="0.25">
      <c r="A18" s="132">
        <v>8</v>
      </c>
      <c r="B18" s="124" t="s">
        <v>150</v>
      </c>
      <c r="C18" s="114"/>
      <c r="D18" s="115"/>
      <c r="E18" s="115"/>
      <c r="F18" s="115"/>
      <c r="G18" s="134"/>
    </row>
    <row r="19" spans="1:7" ht="26.4" x14ac:dyDescent="0.25">
      <c r="A19" s="132">
        <v>9</v>
      </c>
      <c r="B19" s="124" t="s">
        <v>151</v>
      </c>
      <c r="C19" s="114"/>
      <c r="D19" s="115"/>
      <c r="E19" s="115"/>
      <c r="F19" s="115"/>
      <c r="G19" s="134"/>
    </row>
    <row r="20" spans="1:7" ht="26.4" x14ac:dyDescent="0.25">
      <c r="A20" s="132">
        <v>10</v>
      </c>
      <c r="B20" s="124" t="s">
        <v>152</v>
      </c>
      <c r="C20" s="114"/>
      <c r="D20" s="115"/>
      <c r="E20" s="115"/>
      <c r="F20" s="115"/>
      <c r="G20" s="134"/>
    </row>
    <row r="21" spans="1:7" ht="26.4" x14ac:dyDescent="0.25">
      <c r="A21" s="132">
        <v>11</v>
      </c>
      <c r="B21" s="124" t="s">
        <v>153</v>
      </c>
      <c r="C21" s="114"/>
      <c r="D21" s="115"/>
      <c r="E21" s="115"/>
      <c r="F21" s="115"/>
      <c r="G21" s="134"/>
    </row>
    <row r="22" spans="1:7" ht="26.4" x14ac:dyDescent="0.25">
      <c r="A22" s="132">
        <v>12</v>
      </c>
      <c r="B22" s="124" t="s">
        <v>154</v>
      </c>
      <c r="C22" s="114"/>
      <c r="D22" s="115"/>
      <c r="E22" s="115"/>
      <c r="F22" s="115"/>
      <c r="G22" s="134"/>
    </row>
    <row r="23" spans="1:7" ht="26.4" x14ac:dyDescent="0.25">
      <c r="A23" s="132">
        <v>13</v>
      </c>
      <c r="B23" s="124" t="s">
        <v>155</v>
      </c>
      <c r="C23" s="114"/>
      <c r="D23" s="115"/>
      <c r="E23" s="115"/>
      <c r="F23" s="115"/>
      <c r="G23" s="134"/>
    </row>
    <row r="24" spans="1:7" x14ac:dyDescent="0.25">
      <c r="A24" s="132">
        <v>14</v>
      </c>
      <c r="B24" s="124" t="s">
        <v>156</v>
      </c>
      <c r="C24" s="114"/>
      <c r="D24" s="115"/>
      <c r="E24" s="115"/>
      <c r="F24" s="115"/>
      <c r="G24" s="134"/>
    </row>
    <row r="25" spans="1:7" ht="26.4" x14ac:dyDescent="0.25">
      <c r="A25" s="132">
        <v>15</v>
      </c>
      <c r="B25" s="124" t="s">
        <v>157</v>
      </c>
      <c r="C25" s="114"/>
      <c r="D25" s="115"/>
      <c r="E25" s="115"/>
      <c r="F25" s="115"/>
      <c r="G25" s="134"/>
    </row>
    <row r="26" spans="1:7" x14ac:dyDescent="0.25">
      <c r="A26" s="140" t="s">
        <v>158</v>
      </c>
      <c r="B26" s="153"/>
      <c r="C26" s="141"/>
      <c r="D26" s="141"/>
      <c r="E26" s="141"/>
      <c r="F26" s="141"/>
      <c r="G26" s="139"/>
    </row>
    <row r="27" spans="1:7" ht="39.6" x14ac:dyDescent="0.25">
      <c r="A27" s="132">
        <v>16</v>
      </c>
      <c r="B27" s="152" t="s">
        <v>159</v>
      </c>
      <c r="C27" s="114"/>
      <c r="D27" s="115"/>
      <c r="E27" s="115"/>
      <c r="F27" s="115"/>
      <c r="G27" s="134"/>
    </row>
    <row r="28" spans="1:7" ht="26.4" x14ac:dyDescent="0.25">
      <c r="A28" s="132">
        <v>17</v>
      </c>
      <c r="B28" s="152" t="s">
        <v>160</v>
      </c>
      <c r="C28" s="114"/>
      <c r="D28" s="115"/>
      <c r="E28" s="115"/>
      <c r="F28" s="115"/>
      <c r="G28" s="134"/>
    </row>
    <row r="29" spans="1:7" x14ac:dyDescent="0.25">
      <c r="A29" s="140" t="s">
        <v>161</v>
      </c>
      <c r="B29" s="154"/>
      <c r="C29" s="130"/>
      <c r="D29" s="130"/>
      <c r="E29" s="130"/>
      <c r="F29" s="130"/>
      <c r="G29" s="139"/>
    </row>
    <row r="30" spans="1:7" ht="39.6" x14ac:dyDescent="0.25">
      <c r="A30" s="142">
        <v>18</v>
      </c>
      <c r="B30" s="113" t="s">
        <v>162</v>
      </c>
      <c r="C30" s="155"/>
      <c r="D30" s="143"/>
      <c r="E30" s="143"/>
      <c r="F30" s="144"/>
      <c r="G30" s="134"/>
    </row>
    <row r="31" spans="1:7" x14ac:dyDescent="0.25">
      <c r="A31" s="148" t="s">
        <v>163</v>
      </c>
      <c r="B31" s="156"/>
      <c r="C31" s="157"/>
      <c r="D31" s="157"/>
      <c r="E31" s="157"/>
      <c r="F31" s="157"/>
      <c r="G31" s="151"/>
    </row>
    <row r="32" spans="1:7" ht="26.4" x14ac:dyDescent="0.25">
      <c r="A32" s="142">
        <v>19</v>
      </c>
      <c r="B32" s="158" t="s">
        <v>164</v>
      </c>
      <c r="C32" s="155"/>
      <c r="D32" s="143"/>
      <c r="E32" s="143"/>
      <c r="F32" s="144"/>
      <c r="G32" s="134"/>
    </row>
    <row r="33" spans="1:7" x14ac:dyDescent="0.25">
      <c r="A33" s="142">
        <v>20</v>
      </c>
      <c r="B33" s="159" t="s">
        <v>165</v>
      </c>
      <c r="C33" s="155"/>
      <c r="D33" s="143"/>
      <c r="E33" s="143"/>
      <c r="F33" s="144"/>
      <c r="G33" s="134"/>
    </row>
    <row r="34" spans="1:7" ht="26.4" x14ac:dyDescent="0.25">
      <c r="A34" s="142">
        <v>21</v>
      </c>
      <c r="B34" s="113" t="s">
        <v>166</v>
      </c>
      <c r="C34" s="155"/>
      <c r="D34" s="143"/>
      <c r="E34" s="143"/>
      <c r="F34" s="144"/>
      <c r="G34" s="134"/>
    </row>
    <row r="35" spans="1:7" x14ac:dyDescent="0.25">
      <c r="A35" s="134">
        <v>22</v>
      </c>
      <c r="B35" s="134" t="s">
        <v>167</v>
      </c>
      <c r="C35" s="212"/>
      <c r="D35" s="212"/>
      <c r="E35" s="212"/>
      <c r="F35" s="212"/>
      <c r="G35" s="160"/>
    </row>
    <row r="36" spans="1:7" x14ac:dyDescent="0.25">
      <c r="A36" s="7" t="s">
        <v>104</v>
      </c>
      <c r="C36" s="69">
        <f t="shared" ref="C36:E36" si="0">SUM(C8:C35)*C5</f>
        <v>0</v>
      </c>
      <c r="D36" s="69">
        <f t="shared" si="0"/>
        <v>0</v>
      </c>
      <c r="E36" s="69">
        <f t="shared" si="0"/>
        <v>0</v>
      </c>
      <c r="F36" s="69">
        <f>SUM(F8:F35)*F5</f>
        <v>0</v>
      </c>
    </row>
  </sheetData>
  <mergeCells count="2">
    <mergeCell ref="G4:G6"/>
    <mergeCell ref="C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6"/>
  <sheetViews>
    <sheetView zoomScale="85" zoomScaleNormal="85" zoomScalePageLayoutView="85" workbookViewId="0">
      <selection activeCell="B2" sqref="B2"/>
    </sheetView>
  </sheetViews>
  <sheetFormatPr defaultColWidth="10.77734375" defaultRowHeight="13.2" x14ac:dyDescent="0.25"/>
  <cols>
    <col min="1" max="1" width="5.44140625" style="8" customWidth="1"/>
    <col min="2" max="2" width="50.33203125" style="8" customWidth="1"/>
    <col min="3" max="4" width="10.77734375" style="8"/>
    <col min="5" max="5" width="11.109375" style="8" customWidth="1"/>
    <col min="6" max="6" width="10.77734375" style="8"/>
    <col min="7" max="7" width="29.109375" style="8" customWidth="1"/>
    <col min="8" max="16384" width="10.77734375" style="8"/>
  </cols>
  <sheetData>
    <row r="1" spans="1:7" x14ac:dyDescent="0.25">
      <c r="A1" s="205" t="s">
        <v>182</v>
      </c>
    </row>
    <row r="2" spans="1:7" x14ac:dyDescent="0.25">
      <c r="A2" s="28" t="s">
        <v>43</v>
      </c>
      <c r="B2" s="72">
        <f>SUM(C36:F36)/88*100</f>
        <v>0</v>
      </c>
    </row>
    <row r="3" spans="1:7" x14ac:dyDescent="0.25">
      <c r="A3" s="22"/>
    </row>
    <row r="4" spans="1:7" ht="13.05" customHeight="1" x14ac:dyDescent="0.25">
      <c r="A4" s="257" t="s">
        <v>168</v>
      </c>
      <c r="B4" s="259" t="s">
        <v>169</v>
      </c>
      <c r="C4" s="249" t="s">
        <v>170</v>
      </c>
      <c r="D4" s="250"/>
      <c r="E4" s="250"/>
      <c r="F4" s="250"/>
      <c r="G4" s="257" t="s">
        <v>171</v>
      </c>
    </row>
    <row r="5" spans="1:7" x14ac:dyDescent="0.25">
      <c r="A5" s="258"/>
      <c r="B5" s="258"/>
      <c r="C5" s="81">
        <v>1</v>
      </c>
      <c r="D5" s="81">
        <v>2</v>
      </c>
      <c r="E5" s="81">
        <v>3</v>
      </c>
      <c r="F5" s="81">
        <v>4</v>
      </c>
      <c r="G5" s="258"/>
    </row>
    <row r="6" spans="1:7" x14ac:dyDescent="0.25">
      <c r="A6" s="258"/>
      <c r="B6" s="258"/>
      <c r="C6" s="81" t="s">
        <v>172</v>
      </c>
      <c r="D6" s="81"/>
      <c r="E6" s="81"/>
      <c r="F6" s="81" t="s">
        <v>173</v>
      </c>
      <c r="G6" s="258"/>
    </row>
    <row r="7" spans="1:7" x14ac:dyDescent="0.25">
      <c r="A7" s="162" t="s">
        <v>139</v>
      </c>
      <c r="B7" s="164"/>
      <c r="C7" s="163"/>
      <c r="D7" s="163"/>
      <c r="E7" s="163"/>
      <c r="F7" s="163"/>
      <c r="G7" s="164"/>
    </row>
    <row r="8" spans="1:7" ht="25.95" customHeight="1" x14ac:dyDescent="0.25">
      <c r="A8" s="165">
        <v>1</v>
      </c>
      <c r="B8" s="186" t="s">
        <v>140</v>
      </c>
      <c r="C8" s="166"/>
      <c r="D8" s="166"/>
      <c r="E8" s="166"/>
      <c r="F8" s="166"/>
      <c r="G8" s="167"/>
    </row>
    <row r="9" spans="1:7" x14ac:dyDescent="0.25">
      <c r="A9" s="165">
        <v>2</v>
      </c>
      <c r="B9" s="186" t="s">
        <v>141</v>
      </c>
      <c r="C9" s="166"/>
      <c r="D9" s="166"/>
      <c r="E9" s="166"/>
      <c r="F9" s="166"/>
      <c r="G9" s="168"/>
    </row>
    <row r="10" spans="1:7" ht="26.4" x14ac:dyDescent="0.25">
      <c r="A10" s="165">
        <v>3</v>
      </c>
      <c r="B10" s="186" t="s">
        <v>142</v>
      </c>
      <c r="C10" s="166"/>
      <c r="D10" s="166"/>
      <c r="E10" s="166"/>
      <c r="F10" s="166"/>
      <c r="G10" s="168"/>
    </row>
    <row r="11" spans="1:7" x14ac:dyDescent="0.25">
      <c r="A11" s="169" t="s">
        <v>143</v>
      </c>
      <c r="B11" s="187"/>
      <c r="C11" s="188"/>
      <c r="D11" s="188"/>
      <c r="E11" s="188"/>
      <c r="F11" s="188"/>
      <c r="G11" s="170"/>
    </row>
    <row r="12" spans="1:7" ht="26.4" x14ac:dyDescent="0.25">
      <c r="A12" s="165">
        <v>4</v>
      </c>
      <c r="B12" s="189" t="s">
        <v>144</v>
      </c>
      <c r="C12" s="190"/>
      <c r="D12" s="171"/>
      <c r="E12" s="171"/>
      <c r="F12" s="171"/>
      <c r="G12" s="168"/>
    </row>
    <row r="13" spans="1:7" ht="26.4" x14ac:dyDescent="0.25">
      <c r="A13" s="165">
        <v>5</v>
      </c>
      <c r="B13" s="189" t="s">
        <v>145</v>
      </c>
      <c r="C13" s="190"/>
      <c r="D13" s="171"/>
      <c r="E13" s="171"/>
      <c r="F13" s="171"/>
      <c r="G13" s="168"/>
    </row>
    <row r="14" spans="1:7" x14ac:dyDescent="0.25">
      <c r="A14" s="172" t="s">
        <v>146</v>
      </c>
      <c r="B14" s="191"/>
      <c r="C14" s="173"/>
      <c r="D14" s="173"/>
      <c r="E14" s="173"/>
      <c r="F14" s="173"/>
      <c r="G14" s="174"/>
    </row>
    <row r="15" spans="1:7" ht="39.6" x14ac:dyDescent="0.25">
      <c r="A15" s="175">
        <v>6</v>
      </c>
      <c r="B15" s="192" t="s">
        <v>147</v>
      </c>
      <c r="C15" s="190"/>
      <c r="D15" s="171"/>
      <c r="E15" s="171"/>
      <c r="F15" s="171"/>
      <c r="G15" s="176"/>
    </row>
    <row r="16" spans="1:7" ht="26.4" x14ac:dyDescent="0.25">
      <c r="A16" s="175">
        <v>7</v>
      </c>
      <c r="B16" s="192" t="s">
        <v>148</v>
      </c>
      <c r="C16" s="190"/>
      <c r="D16" s="171"/>
      <c r="E16" s="171"/>
      <c r="F16" s="171"/>
      <c r="G16" s="176"/>
    </row>
    <row r="17" spans="1:7" x14ac:dyDescent="0.25">
      <c r="A17" s="177" t="s">
        <v>174</v>
      </c>
      <c r="B17" s="193"/>
      <c r="C17" s="194"/>
      <c r="D17" s="194"/>
      <c r="E17" s="194"/>
      <c r="F17" s="194"/>
      <c r="G17" s="178"/>
    </row>
    <row r="18" spans="1:7" ht="26.4" x14ac:dyDescent="0.25">
      <c r="A18" s="175">
        <v>8</v>
      </c>
      <c r="B18" s="186" t="s">
        <v>150</v>
      </c>
      <c r="C18" s="190"/>
      <c r="D18" s="171"/>
      <c r="E18" s="171"/>
      <c r="F18" s="171"/>
      <c r="G18" s="176"/>
    </row>
    <row r="19" spans="1:7" ht="26.4" x14ac:dyDescent="0.25">
      <c r="A19" s="175">
        <v>9</v>
      </c>
      <c r="B19" s="186" t="s">
        <v>175</v>
      </c>
      <c r="C19" s="190"/>
      <c r="D19" s="171"/>
      <c r="E19" s="171"/>
      <c r="F19" s="171"/>
      <c r="G19" s="176"/>
    </row>
    <row r="20" spans="1:7" ht="26.4" x14ac:dyDescent="0.25">
      <c r="A20" s="175">
        <v>10</v>
      </c>
      <c r="B20" s="186" t="s">
        <v>176</v>
      </c>
      <c r="C20" s="190"/>
      <c r="D20" s="171"/>
      <c r="E20" s="171"/>
      <c r="F20" s="171"/>
      <c r="G20" s="176"/>
    </row>
    <row r="21" spans="1:7" ht="26.4" x14ac:dyDescent="0.25">
      <c r="A21" s="175">
        <v>11</v>
      </c>
      <c r="B21" s="186" t="s">
        <v>177</v>
      </c>
      <c r="C21" s="190"/>
      <c r="D21" s="171"/>
      <c r="E21" s="171"/>
      <c r="F21" s="171"/>
      <c r="G21" s="176"/>
    </row>
    <row r="22" spans="1:7" ht="26.4" x14ac:dyDescent="0.25">
      <c r="A22" s="175">
        <v>12</v>
      </c>
      <c r="B22" s="186" t="s">
        <v>178</v>
      </c>
      <c r="C22" s="190"/>
      <c r="D22" s="171"/>
      <c r="E22" s="171"/>
      <c r="F22" s="171"/>
      <c r="G22" s="176"/>
    </row>
    <row r="23" spans="1:7" ht="26.4" x14ac:dyDescent="0.25">
      <c r="A23" s="175">
        <v>13</v>
      </c>
      <c r="B23" s="186" t="s">
        <v>179</v>
      </c>
      <c r="C23" s="190"/>
      <c r="D23" s="171"/>
      <c r="E23" s="171"/>
      <c r="F23" s="171"/>
      <c r="G23" s="176"/>
    </row>
    <row r="24" spans="1:7" x14ac:dyDescent="0.25">
      <c r="A24" s="175">
        <v>14</v>
      </c>
      <c r="B24" s="186" t="s">
        <v>156</v>
      </c>
      <c r="C24" s="190"/>
      <c r="D24" s="171"/>
      <c r="E24" s="171"/>
      <c r="F24" s="171"/>
      <c r="G24" s="176"/>
    </row>
    <row r="25" spans="1:7" ht="26.4" x14ac:dyDescent="0.25">
      <c r="A25" s="175">
        <v>15</v>
      </c>
      <c r="B25" s="186" t="s">
        <v>157</v>
      </c>
      <c r="C25" s="190"/>
      <c r="D25" s="171"/>
      <c r="E25" s="171"/>
      <c r="F25" s="171"/>
      <c r="G25" s="176"/>
    </row>
    <row r="26" spans="1:7" x14ac:dyDescent="0.25">
      <c r="A26" s="179" t="s">
        <v>180</v>
      </c>
      <c r="B26" s="195"/>
      <c r="C26" s="180"/>
      <c r="D26" s="180"/>
      <c r="E26" s="180"/>
      <c r="F26" s="180"/>
      <c r="G26" s="178"/>
    </row>
    <row r="27" spans="1:7" ht="39.6" x14ac:dyDescent="0.25">
      <c r="A27" s="175">
        <v>16</v>
      </c>
      <c r="B27" s="186" t="s">
        <v>159</v>
      </c>
      <c r="C27" s="190"/>
      <c r="D27" s="171"/>
      <c r="E27" s="171"/>
      <c r="F27" s="171"/>
      <c r="G27" s="176"/>
    </row>
    <row r="28" spans="1:7" ht="26.4" x14ac:dyDescent="0.25">
      <c r="A28" s="175">
        <v>17</v>
      </c>
      <c r="B28" s="186" t="s">
        <v>160</v>
      </c>
      <c r="C28" s="190"/>
      <c r="D28" s="171"/>
      <c r="E28" s="171"/>
      <c r="F28" s="171"/>
      <c r="G28" s="176"/>
    </row>
    <row r="29" spans="1:7" x14ac:dyDescent="0.25">
      <c r="A29" s="179" t="s">
        <v>161</v>
      </c>
      <c r="B29" s="196"/>
      <c r="C29" s="173"/>
      <c r="D29" s="173"/>
      <c r="E29" s="173"/>
      <c r="F29" s="173"/>
      <c r="G29" s="178"/>
    </row>
    <row r="30" spans="1:7" ht="39.6" x14ac:dyDescent="0.25">
      <c r="A30" s="181">
        <v>18</v>
      </c>
      <c r="B30" s="73" t="s">
        <v>162</v>
      </c>
      <c r="C30" s="197"/>
      <c r="D30" s="182"/>
      <c r="E30" s="182"/>
      <c r="F30" s="183"/>
      <c r="G30" s="176"/>
    </row>
    <row r="31" spans="1:7" x14ac:dyDescent="0.25">
      <c r="A31" s="184" t="s">
        <v>163</v>
      </c>
      <c r="B31" s="198"/>
      <c r="C31" s="199"/>
      <c r="D31" s="199"/>
      <c r="E31" s="199"/>
      <c r="F31" s="199"/>
      <c r="G31" s="185"/>
    </row>
    <row r="32" spans="1:7" ht="26.4" x14ac:dyDescent="0.25">
      <c r="A32" s="181">
        <v>19</v>
      </c>
      <c r="B32" s="200" t="s">
        <v>164</v>
      </c>
      <c r="C32" s="197"/>
      <c r="D32" s="182"/>
      <c r="E32" s="182"/>
      <c r="F32" s="183"/>
      <c r="G32" s="176"/>
    </row>
    <row r="33" spans="1:7" x14ac:dyDescent="0.25">
      <c r="A33" s="181">
        <v>20</v>
      </c>
      <c r="B33" s="201" t="s">
        <v>165</v>
      </c>
      <c r="C33" s="197"/>
      <c r="D33" s="182"/>
      <c r="E33" s="182"/>
      <c r="F33" s="183"/>
      <c r="G33" s="176"/>
    </row>
    <row r="34" spans="1:7" ht="26.4" x14ac:dyDescent="0.25">
      <c r="A34" s="181">
        <v>21</v>
      </c>
      <c r="B34" s="73" t="s">
        <v>166</v>
      </c>
      <c r="C34" s="197"/>
      <c r="D34" s="182"/>
      <c r="E34" s="182"/>
      <c r="F34" s="183"/>
      <c r="G34" s="176"/>
    </row>
    <row r="35" spans="1:7" x14ac:dyDescent="0.25">
      <c r="A35" s="176">
        <v>22</v>
      </c>
      <c r="B35" s="202" t="s">
        <v>181</v>
      </c>
      <c r="C35" s="204"/>
      <c r="D35" s="204"/>
      <c r="E35" s="204"/>
      <c r="F35" s="204"/>
      <c r="G35" s="176"/>
    </row>
    <row r="36" spans="1:7" x14ac:dyDescent="0.25">
      <c r="A36" s="203" t="s">
        <v>104</v>
      </c>
      <c r="B36" s="25"/>
      <c r="C36" s="69">
        <f t="shared" ref="C36:E36" si="0">SUM(C8:C35)*C5</f>
        <v>0</v>
      </c>
      <c r="D36" s="69">
        <f t="shared" si="0"/>
        <v>0</v>
      </c>
      <c r="E36" s="69">
        <f t="shared" si="0"/>
        <v>0</v>
      </c>
      <c r="F36" s="69">
        <f>SUM(F8:F35)*F5</f>
        <v>0</v>
      </c>
      <c r="G36" s="25"/>
    </row>
  </sheetData>
  <mergeCells count="4">
    <mergeCell ref="G4:G6"/>
    <mergeCell ref="A4:A6"/>
    <mergeCell ref="B4:B6"/>
    <mergeCell ref="C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6"/>
  <sheetViews>
    <sheetView zoomScale="85" zoomScaleNormal="85" zoomScalePageLayoutView="85" workbookViewId="0">
      <selection activeCell="B2" sqref="B2"/>
    </sheetView>
  </sheetViews>
  <sheetFormatPr defaultColWidth="10.77734375" defaultRowHeight="13.2" x14ac:dyDescent="0.25"/>
  <cols>
    <col min="1" max="1" width="5.44140625" style="8" customWidth="1"/>
    <col min="2" max="2" width="50.33203125" style="8" customWidth="1"/>
    <col min="3" max="4" width="10.77734375" style="8"/>
    <col min="5" max="5" width="12.109375" style="8" customWidth="1"/>
    <col min="6" max="6" width="10.77734375" style="8"/>
    <col min="7" max="7" width="29.109375" style="8" customWidth="1"/>
    <col min="8" max="16384" width="10.77734375" style="8"/>
  </cols>
  <sheetData>
    <row r="1" spans="1:7" x14ac:dyDescent="0.25">
      <c r="A1" s="205" t="s">
        <v>182</v>
      </c>
    </row>
    <row r="2" spans="1:7" x14ac:dyDescent="0.25">
      <c r="A2" s="28" t="s">
        <v>43</v>
      </c>
      <c r="B2" s="72">
        <f>SUM(C36:F36)/88*100</f>
        <v>0</v>
      </c>
    </row>
    <row r="3" spans="1:7" x14ac:dyDescent="0.25">
      <c r="A3" s="22"/>
    </row>
    <row r="4" spans="1:7" ht="13.05" customHeight="1" x14ac:dyDescent="0.25">
      <c r="A4" s="257" t="s">
        <v>168</v>
      </c>
      <c r="B4" s="259" t="s">
        <v>183</v>
      </c>
      <c r="C4" s="249" t="s">
        <v>170</v>
      </c>
      <c r="D4" s="250"/>
      <c r="E4" s="250"/>
      <c r="F4" s="250"/>
      <c r="G4" s="257" t="s">
        <v>171</v>
      </c>
    </row>
    <row r="5" spans="1:7" x14ac:dyDescent="0.25">
      <c r="A5" s="258"/>
      <c r="B5" s="258"/>
      <c r="C5" s="81">
        <v>1</v>
      </c>
      <c r="D5" s="81">
        <v>2</v>
      </c>
      <c r="E5" s="81">
        <v>3</v>
      </c>
      <c r="F5" s="81">
        <v>4</v>
      </c>
      <c r="G5" s="258"/>
    </row>
    <row r="6" spans="1:7" x14ac:dyDescent="0.25">
      <c r="A6" s="258"/>
      <c r="B6" s="258"/>
      <c r="C6" s="81" t="s">
        <v>172</v>
      </c>
      <c r="D6" s="81"/>
      <c r="E6" s="81"/>
      <c r="F6" s="81" t="s">
        <v>173</v>
      </c>
      <c r="G6" s="258"/>
    </row>
    <row r="7" spans="1:7" x14ac:dyDescent="0.25">
      <c r="A7" s="162" t="s">
        <v>139</v>
      </c>
      <c r="B7" s="164"/>
      <c r="C7" s="163"/>
      <c r="D7" s="163"/>
      <c r="E7" s="163"/>
      <c r="F7" s="163"/>
      <c r="G7" s="164"/>
    </row>
    <row r="8" spans="1:7" ht="25.95" customHeight="1" x14ac:dyDescent="0.25">
      <c r="A8" s="165">
        <v>1</v>
      </c>
      <c r="B8" s="186" t="s">
        <v>140</v>
      </c>
      <c r="C8" s="166"/>
      <c r="D8" s="166"/>
      <c r="E8" s="166"/>
      <c r="F8" s="166"/>
      <c r="G8" s="167"/>
    </row>
    <row r="9" spans="1:7" x14ac:dyDescent="0.25">
      <c r="A9" s="165">
        <v>2</v>
      </c>
      <c r="B9" s="186" t="s">
        <v>141</v>
      </c>
      <c r="C9" s="166"/>
      <c r="D9" s="166"/>
      <c r="E9" s="166"/>
      <c r="F9" s="166"/>
      <c r="G9" s="168"/>
    </row>
    <row r="10" spans="1:7" ht="26.4" x14ac:dyDescent="0.25">
      <c r="A10" s="165">
        <v>3</v>
      </c>
      <c r="B10" s="186" t="s">
        <v>142</v>
      </c>
      <c r="C10" s="166"/>
      <c r="D10" s="166"/>
      <c r="E10" s="166"/>
      <c r="F10" s="166"/>
      <c r="G10" s="168"/>
    </row>
    <row r="11" spans="1:7" x14ac:dyDescent="0.25">
      <c r="A11" s="169" t="s">
        <v>143</v>
      </c>
      <c r="B11" s="187"/>
      <c r="C11" s="188"/>
      <c r="D11" s="188"/>
      <c r="E11" s="188"/>
      <c r="F11" s="188"/>
      <c r="G11" s="170"/>
    </row>
    <row r="12" spans="1:7" ht="26.4" x14ac:dyDescent="0.25">
      <c r="A12" s="165">
        <v>4</v>
      </c>
      <c r="B12" s="189" t="s">
        <v>144</v>
      </c>
      <c r="C12" s="190"/>
      <c r="D12" s="171"/>
      <c r="E12" s="171"/>
      <c r="F12" s="171"/>
      <c r="G12" s="168"/>
    </row>
    <row r="13" spans="1:7" ht="26.4" x14ac:dyDescent="0.25">
      <c r="A13" s="165">
        <v>5</v>
      </c>
      <c r="B13" s="189" t="s">
        <v>145</v>
      </c>
      <c r="C13" s="190"/>
      <c r="D13" s="171"/>
      <c r="E13" s="171"/>
      <c r="F13" s="171"/>
      <c r="G13" s="168"/>
    </row>
    <row r="14" spans="1:7" x14ac:dyDescent="0.25">
      <c r="A14" s="172" t="s">
        <v>146</v>
      </c>
      <c r="B14" s="191"/>
      <c r="C14" s="173"/>
      <c r="D14" s="173"/>
      <c r="E14" s="173"/>
      <c r="F14" s="173"/>
      <c r="G14" s="174"/>
    </row>
    <row r="15" spans="1:7" ht="39.6" x14ac:dyDescent="0.25">
      <c r="A15" s="175">
        <v>6</v>
      </c>
      <c r="B15" s="192" t="s">
        <v>147</v>
      </c>
      <c r="C15" s="190"/>
      <c r="D15" s="171"/>
      <c r="E15" s="171"/>
      <c r="F15" s="171"/>
      <c r="G15" s="176"/>
    </row>
    <row r="16" spans="1:7" ht="26.4" x14ac:dyDescent="0.25">
      <c r="A16" s="175">
        <v>7</v>
      </c>
      <c r="B16" s="192" t="s">
        <v>148</v>
      </c>
      <c r="C16" s="190"/>
      <c r="D16" s="171"/>
      <c r="E16" s="171"/>
      <c r="F16" s="171"/>
      <c r="G16" s="176"/>
    </row>
    <row r="17" spans="1:7" x14ac:dyDescent="0.25">
      <c r="A17" s="177" t="s">
        <v>174</v>
      </c>
      <c r="B17" s="193"/>
      <c r="C17" s="194"/>
      <c r="D17" s="194"/>
      <c r="E17" s="194"/>
      <c r="F17" s="194"/>
      <c r="G17" s="178"/>
    </row>
    <row r="18" spans="1:7" ht="26.4" x14ac:dyDescent="0.25">
      <c r="A18" s="175">
        <v>8</v>
      </c>
      <c r="B18" s="186" t="s">
        <v>150</v>
      </c>
      <c r="C18" s="190"/>
      <c r="D18" s="171"/>
      <c r="E18" s="171"/>
      <c r="F18" s="171"/>
      <c r="G18" s="176"/>
    </row>
    <row r="19" spans="1:7" ht="26.4" x14ac:dyDescent="0.25">
      <c r="A19" s="175">
        <v>9</v>
      </c>
      <c r="B19" s="186" t="s">
        <v>175</v>
      </c>
      <c r="C19" s="190"/>
      <c r="D19" s="171"/>
      <c r="E19" s="171"/>
      <c r="F19" s="171"/>
      <c r="G19" s="176"/>
    </row>
    <row r="20" spans="1:7" ht="26.4" x14ac:dyDescent="0.25">
      <c r="A20" s="175">
        <v>10</v>
      </c>
      <c r="B20" s="186" t="s">
        <v>176</v>
      </c>
      <c r="C20" s="190"/>
      <c r="D20" s="171"/>
      <c r="E20" s="171"/>
      <c r="F20" s="171"/>
      <c r="G20" s="176"/>
    </row>
    <row r="21" spans="1:7" ht="26.4" x14ac:dyDescent="0.25">
      <c r="A21" s="175">
        <v>11</v>
      </c>
      <c r="B21" s="186" t="s">
        <v>177</v>
      </c>
      <c r="C21" s="190"/>
      <c r="D21" s="171"/>
      <c r="E21" s="171"/>
      <c r="F21" s="171"/>
      <c r="G21" s="176"/>
    </row>
    <row r="22" spans="1:7" ht="26.4" x14ac:dyDescent="0.25">
      <c r="A22" s="175">
        <v>12</v>
      </c>
      <c r="B22" s="186" t="s">
        <v>178</v>
      </c>
      <c r="C22" s="190"/>
      <c r="D22" s="171"/>
      <c r="E22" s="171"/>
      <c r="F22" s="171"/>
      <c r="G22" s="176"/>
    </row>
    <row r="23" spans="1:7" ht="26.4" x14ac:dyDescent="0.25">
      <c r="A23" s="175">
        <v>13</v>
      </c>
      <c r="B23" s="186" t="s">
        <v>179</v>
      </c>
      <c r="C23" s="190"/>
      <c r="D23" s="171"/>
      <c r="E23" s="171"/>
      <c r="F23" s="171"/>
      <c r="G23" s="176"/>
    </row>
    <row r="24" spans="1:7" x14ac:dyDescent="0.25">
      <c r="A24" s="175">
        <v>14</v>
      </c>
      <c r="B24" s="186" t="s">
        <v>156</v>
      </c>
      <c r="C24" s="190"/>
      <c r="D24" s="171"/>
      <c r="E24" s="171"/>
      <c r="F24" s="171"/>
      <c r="G24" s="176"/>
    </row>
    <row r="25" spans="1:7" ht="26.4" x14ac:dyDescent="0.25">
      <c r="A25" s="175">
        <v>15</v>
      </c>
      <c r="B25" s="186" t="s">
        <v>157</v>
      </c>
      <c r="C25" s="190"/>
      <c r="D25" s="171"/>
      <c r="E25" s="171"/>
      <c r="F25" s="171"/>
      <c r="G25" s="176"/>
    </row>
    <row r="26" spans="1:7" x14ac:dyDescent="0.25">
      <c r="A26" s="179" t="s">
        <v>180</v>
      </c>
      <c r="B26" s="195"/>
      <c r="C26" s="180"/>
      <c r="D26" s="180"/>
      <c r="E26" s="180"/>
      <c r="F26" s="180"/>
      <c r="G26" s="178"/>
    </row>
    <row r="27" spans="1:7" ht="39.6" x14ac:dyDescent="0.25">
      <c r="A27" s="175">
        <v>16</v>
      </c>
      <c r="B27" s="186" t="s">
        <v>159</v>
      </c>
      <c r="C27" s="190"/>
      <c r="D27" s="171"/>
      <c r="E27" s="171"/>
      <c r="F27" s="171"/>
      <c r="G27" s="176"/>
    </row>
    <row r="28" spans="1:7" ht="26.4" x14ac:dyDescent="0.25">
      <c r="A28" s="175">
        <v>17</v>
      </c>
      <c r="B28" s="186" t="s">
        <v>160</v>
      </c>
      <c r="C28" s="190"/>
      <c r="D28" s="171"/>
      <c r="E28" s="171"/>
      <c r="F28" s="171"/>
      <c r="G28" s="176"/>
    </row>
    <row r="29" spans="1:7" x14ac:dyDescent="0.25">
      <c r="A29" s="179" t="s">
        <v>161</v>
      </c>
      <c r="B29" s="196"/>
      <c r="C29" s="173"/>
      <c r="D29" s="173"/>
      <c r="E29" s="173"/>
      <c r="F29" s="173"/>
      <c r="G29" s="178"/>
    </row>
    <row r="30" spans="1:7" ht="39.6" x14ac:dyDescent="0.25">
      <c r="A30" s="181">
        <v>18</v>
      </c>
      <c r="B30" s="73" t="s">
        <v>162</v>
      </c>
      <c r="C30" s="197"/>
      <c r="D30" s="182"/>
      <c r="E30" s="182"/>
      <c r="F30" s="183"/>
      <c r="G30" s="176"/>
    </row>
    <row r="31" spans="1:7" x14ac:dyDescent="0.25">
      <c r="A31" s="184" t="s">
        <v>163</v>
      </c>
      <c r="B31" s="198"/>
      <c r="C31" s="199"/>
      <c r="D31" s="199"/>
      <c r="E31" s="199"/>
      <c r="F31" s="199"/>
      <c r="G31" s="185"/>
    </row>
    <row r="32" spans="1:7" ht="26.4" x14ac:dyDescent="0.25">
      <c r="A32" s="181">
        <v>19</v>
      </c>
      <c r="B32" s="200" t="s">
        <v>164</v>
      </c>
      <c r="C32" s="197"/>
      <c r="D32" s="182"/>
      <c r="E32" s="182"/>
      <c r="F32" s="183"/>
      <c r="G32" s="176"/>
    </row>
    <row r="33" spans="1:7" x14ac:dyDescent="0.25">
      <c r="A33" s="181">
        <v>20</v>
      </c>
      <c r="B33" s="201" t="s">
        <v>165</v>
      </c>
      <c r="C33" s="197"/>
      <c r="D33" s="182"/>
      <c r="E33" s="182"/>
      <c r="F33" s="183"/>
      <c r="G33" s="176"/>
    </row>
    <row r="34" spans="1:7" ht="26.4" x14ac:dyDescent="0.25">
      <c r="A34" s="181">
        <v>21</v>
      </c>
      <c r="B34" s="73" t="s">
        <v>166</v>
      </c>
      <c r="C34" s="197"/>
      <c r="D34" s="182"/>
      <c r="E34" s="182"/>
      <c r="F34" s="183"/>
      <c r="G34" s="176"/>
    </row>
    <row r="35" spans="1:7" x14ac:dyDescent="0.25">
      <c r="A35" s="176">
        <v>22</v>
      </c>
      <c r="B35" s="202" t="s">
        <v>184</v>
      </c>
      <c r="C35" s="204"/>
      <c r="D35" s="204"/>
      <c r="E35" s="204"/>
      <c r="F35" s="204"/>
      <c r="G35" s="176"/>
    </row>
    <row r="36" spans="1:7" x14ac:dyDescent="0.25">
      <c r="A36" s="203" t="s">
        <v>104</v>
      </c>
      <c r="B36" s="25"/>
      <c r="C36" s="69">
        <f t="shared" ref="C36:E36" si="0">SUM(C8:C35)*C5</f>
        <v>0</v>
      </c>
      <c r="D36" s="69">
        <f t="shared" si="0"/>
        <v>0</v>
      </c>
      <c r="E36" s="69">
        <f t="shared" si="0"/>
        <v>0</v>
      </c>
      <c r="F36" s="69">
        <f>SUM(F8:F35)*F5</f>
        <v>0</v>
      </c>
      <c r="G36" s="25"/>
    </row>
  </sheetData>
  <mergeCells count="4">
    <mergeCell ref="A4:A6"/>
    <mergeCell ref="B4:B6"/>
    <mergeCell ref="C4:F4"/>
    <mergeCell ref="G4: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Penjelasan</vt:lpstr>
      <vt:lpstr>Skor</vt:lpstr>
      <vt:lpstr>Bab 1</vt:lpstr>
      <vt:lpstr>Bab 2</vt:lpstr>
      <vt:lpstr>Bab 3</vt:lpstr>
      <vt:lpstr>Bab 4</vt:lpstr>
      <vt:lpstr>Bab 5 KKL AL</vt:lpstr>
      <vt:lpstr>Bab 5 KKL Sampah</vt:lpstr>
      <vt:lpstr>Bab 5 KKL Drainase</vt:lpstr>
      <vt:lpstr>Bab 6</vt:lpstr>
      <vt:lpstr>Bab 7</vt:lpstr>
      <vt:lpstr>Lampiran</vt:lpstr>
      <vt:lpstr>'Bab 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 Bagus Hendra Gupta</dc:creator>
  <cp:lastModifiedBy>Mohammad Debby Rizani</cp:lastModifiedBy>
  <cp:lastPrinted>2010-08-04T00:47:58Z</cp:lastPrinted>
  <dcterms:created xsi:type="dcterms:W3CDTF">2010-06-24T02:03:44Z</dcterms:created>
  <dcterms:modified xsi:type="dcterms:W3CDTF">2017-07-25T02:40:00Z</dcterms:modified>
</cp:coreProperties>
</file>